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4to. Trim. Inf. Financ. Trimestral (PUBLICIDAD)\"/>
    </mc:Choice>
  </mc:AlternateContent>
  <bookViews>
    <workbookView xWindow="0" yWindow="0" windowWidth="13065" windowHeight="3735" tabRatio="885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62913"/>
</workbook>
</file>

<file path=xl/calcChain.xml><?xml version="1.0" encoding="utf-8"?>
<calcChain xmlns="http://schemas.openxmlformats.org/spreadsheetml/2006/main">
  <c r="D31" i="4" l="1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G33" i="4" l="1"/>
  <c r="D33" i="4"/>
  <c r="F34" i="4"/>
  <c r="E34" i="4"/>
  <c r="C34" i="4"/>
  <c r="B34" i="4"/>
  <c r="D32" i="4" l="1"/>
  <c r="G32" i="4" s="1"/>
  <c r="F68" i="4" l="1"/>
  <c r="E68" i="4"/>
  <c r="C68" i="4"/>
  <c r="B68" i="4"/>
  <c r="D66" i="4"/>
  <c r="G66" i="4" s="1"/>
  <c r="D62" i="4"/>
  <c r="G62" i="4" s="1"/>
  <c r="D64" i="4"/>
  <c r="G64" i="4" s="1"/>
  <c r="D60" i="4"/>
  <c r="G60" i="4" s="1"/>
  <c r="D58" i="4"/>
  <c r="G58" i="4" s="1"/>
  <c r="D56" i="4"/>
  <c r="G56" i="4" s="1"/>
  <c r="D54" i="4"/>
  <c r="G54" i="4" s="1"/>
  <c r="D52" i="4"/>
  <c r="G52" i="4" s="1"/>
  <c r="F45" i="4"/>
  <c r="E45" i="4"/>
  <c r="D43" i="4"/>
  <c r="G43" i="4" s="1"/>
  <c r="D42" i="4"/>
  <c r="G42" i="4" s="1"/>
  <c r="D41" i="4"/>
  <c r="G41" i="4" s="1"/>
  <c r="D40" i="4"/>
  <c r="G40" i="4" s="1"/>
  <c r="C45" i="4"/>
  <c r="B4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34" i="4" s="1"/>
  <c r="D34" i="4"/>
  <c r="G68" i="4"/>
  <c r="D68" i="4"/>
  <c r="G45" i="4"/>
  <c r="D4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<sst xmlns="http://schemas.openxmlformats.org/spreadsheetml/2006/main" count="236" uniqueCount="165">
  <si>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</si>
  <si>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</si>
  <si>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</si>
  <si>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</si>
  <si>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</si>
  <si>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</si>
  <si>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</si>
  <si>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</si>
  <si>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</si>
  <si>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</si>
  <si>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</si>
  <si>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</si>
  <si>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</si>
  <si>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</si>
  <si>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</si>
  <si>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</si>
  <si>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</si>
  <si>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</si>
  <si>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</si>
  <si>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</si>
  <si>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</si>
  <si>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</si>
  <si>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</si>
  <si>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</si>
  <si>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</si>
  <si>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</si>
  <si>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</si>
  <si>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</si>
  <si>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</si>
  <si>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</si>
  <si>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</si>
  <si>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</si>
  <si>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</si>
  <si>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</si>
  <si>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</si>
  <si>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</si>
  <si>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</si>
  <si>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</si>
  <si>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</si>
  <si>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</si>
  <si>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</si>
  <si>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</si>
  <si>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</si>
  <si>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</si>
  <si>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</si>
  <si>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</si>
  <si>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</si>
  <si>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</si>
  <si>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</si>
  <si>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</si>
  <si>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</si>
  <si>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</si>
  <si>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</si>
  <si>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</si>
  <si>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</si>
  <si>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</si>
  <si>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</si>
  <si>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</si>
  <si>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</si>
  <si>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</si>
  <si>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</si>
  <si>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</si>
  <si>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</si>
  <si>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</si>
  <si>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</si>
  <si>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</si>
  <si>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</si>
  <si>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</si>
  <si>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</si>
  <si>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</si>
  <si>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</si>
  <si>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</si>
  <si>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</si>
  <si>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</si>
  <si>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</si>
  <si>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</si>
  <si>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</si>
  <si>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</si>
  <si>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</si>
  <si>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</si>
  <si>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</si>
  <si>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</si>
  <si>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</si>
  <si>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</si>
  <si>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</si>
  <si>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</si>
  <si>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</si>
  <si>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</si>
  <si>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</si>
  <si>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</si>
  <si>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</si>
  <si>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</si>
  <si>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</si>
  <si>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</si>
  <si>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</si>
  <si>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</si>
  <si>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</si>
  <si>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</si>
  <si>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</si>
  <si>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</si>
  <si>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</si>
  <si>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</si>
  <si>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</si>
  <si>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</si>
  <si>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</si>
  <si>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</si>
  <si>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</si>
  <si>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</si>
  <si>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</si>
  <si>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</si>
  <si>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</si>
  <si>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</si>
  <si>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</si>
  <si>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</si>
  <si>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</si>
  <si>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</si>
  <si>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</si>
  <si>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</si>
  <si>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</si>
  <si>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</si>
  <si>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</si>
  <si>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</si>
  <si>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</si>
  <si>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</si>
  <si>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</si>
  <si>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</si>
  <si>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</si>
  <si>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</si>
  <si>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MUNICIPIO DE SALAMANCA, GUANAJUATO.
Estado Analítico del Ejercicio del Presupuesto de Egresos
Clasificación por Objeto del Gasto (Capítulo y Concepto)
Del 1 de Enero al 31 de Diciembre de 2025
(Cifras en Pesos)</t>
  </si>
  <si>
    <t>MUNICIPIO DE SALAMANCA, GUANAJUATO.
Estado Analítico del Ejercicio del Presupuesto de Egresos
Clasificación Económica (por Tipo de Gasto)
Del 1 de Enero al 31 de Diciembre de 2025
(Cifras en Pesos)</t>
  </si>
  <si>
    <t>31111M260010000 H. AYUNTAMIENTO</t>
  </si>
  <si>
    <t>31111M260020000 PRESIDENCIA MUNICIPAL</t>
  </si>
  <si>
    <t>31111M260030100 SECRETARIA DEL H. AYUNTA</t>
  </si>
  <si>
    <t>31111M260030200 DIRECCION DE FISCALIZACI</t>
  </si>
  <si>
    <t>31111M260030300 DIRECCION DE PROTECCION</t>
  </si>
  <si>
    <t>31111M260040000 JUZGADO MUNICIPAL</t>
  </si>
  <si>
    <t>31111M260050000 TESORERIA MUNICIPAL</t>
  </si>
  <si>
    <t>31111M260060000 CONTRALORIA MUNICIPAL</t>
  </si>
  <si>
    <t>31111M260070000 DIRECCION GENERAL DE SEG</t>
  </si>
  <si>
    <t>31111M260080000 DIR GENERAL DE DESARROLL</t>
  </si>
  <si>
    <t>31111M260090100 DIR GRAL BIENESTAR Y DES</t>
  </si>
  <si>
    <t>31111M260090200 DIR DE LA COMISION MUNIC</t>
  </si>
  <si>
    <t>31111M260100100 DIR GRAL SERVICIOS PUBLI</t>
  </si>
  <si>
    <t>31111M260110000 DIRECCION GENERAL DE OBR</t>
  </si>
  <si>
    <t>31111M260120100 OFICIALIA MAYOR</t>
  </si>
  <si>
    <t>31111M260120201 DIRECCION DE RECURSOS MA</t>
  </si>
  <si>
    <t>31111M260120300 DIR TECNOLOGIA DE LA INF</t>
  </si>
  <si>
    <t>31111M260120400 DIR RECURSOS HUMANOS</t>
  </si>
  <si>
    <t>31111M260130000 DIRECCION GENERAL DE COM</t>
  </si>
  <si>
    <t>31111M260140000 DIRECCION GENERAL DE MOV</t>
  </si>
  <si>
    <t>31111M260150000 DIR GRAL DE ORDENAMIENTO</t>
  </si>
  <si>
    <t>31111M260160000 DIR GRAL DE GESTION FINA</t>
  </si>
  <si>
    <t>31111M260900100 DESARROLLO INTEGRAL DE L</t>
  </si>
  <si>
    <t>31111M260900200 INT SALMAN PRA PERSONAS</t>
  </si>
  <si>
    <t>31111M260900300 INSTITUTO MUNICIPAL DE P</t>
  </si>
  <si>
    <t>31111M260900400 INSTITUTO DE LA MUJER</t>
  </si>
  <si>
    <t>31111M260900500 SIST DE AGUA POT,ALC Y S</t>
  </si>
  <si>
    <t>MUNICIPIO DE SALAMANCA, GUANAJUATO.
Estado Analítico del Ejercicio del Presupuesto de Egresos
Clasificación Administrativa
Del 1 de Enero al 31 de Diciembre de 2025
(Cifras en Pesos)</t>
  </si>
  <si>
    <t>MUNICIPIO DE SALAMANCA, GUANAJUATO.
Estado Analítico del Ejercicio del Presupuesto de Egresos
Clasificación Funcional (Finalidad y Función)
Del 1 de Enero al 31 de Diciembre de 2025
(Cifras en Pesos)</t>
  </si>
  <si>
    <t xml:space="preserve">              ___________________________________________________</t>
  </si>
  <si>
    <t>_________________________________________________</t>
  </si>
  <si>
    <t xml:space="preserve">                     C.P. Pedro Rojas Buenrrostro</t>
  </si>
  <si>
    <t>Lic. Julio César Ernesto Prieto Gallardo</t>
  </si>
  <si>
    <t xml:space="preserve">                            Tesorero Municipal</t>
  </si>
  <si>
    <t>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</si>
</sst>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4">
    <xf numFmtId="0" fontId="0" fillId="0" borderId="0" xfId="0"/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>
      <alignment vertical="center"/>
    </xf>
    <xf numFmtId="0" fontId="6" fillId="2" borderId="9" xfId="9" applyFont="1" applyFill="1" applyBorder="1" applyAlignment="1">
      <alignment horizontal="center" vertical="center"/>
    </xf>
    <xf numFmtId="4" fontId="6" fillId="2" borderId="3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0" borderId="8" xfId="9" applyFont="1" applyBorder="1" applyAlignment="1">
      <alignment vertical="center"/>
    </xf>
    <xf numFmtId="0" fontId="6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wrapText="1" indent="1"/>
    </xf>
    <xf numFmtId="0" fontId="2" fillId="0" borderId="9" xfId="0" applyFont="1" applyBorder="1" applyAlignment="1">
      <alignment horizontal="left" wrapText="1" indent="1"/>
    </xf>
    <xf numFmtId="0" fontId="6" fillId="0" borderId="8" xfId="9" applyFont="1" applyBorder="1" applyAlignment="1">
      <alignment horizontal="center" vertical="center" wrapText="1"/>
    </xf>
    <xf numFmtId="4" fontId="6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0" fontId="6" fillId="0" borderId="3" xfId="0" applyFont="1" applyBorder="1" applyAlignment="1" applyProtection="1">
      <alignment horizontal="center"/>
      <protection locked="0"/>
    </xf>
    <xf numFmtId="4" fontId="6" fillId="0" borderId="3" xfId="0" applyNumberFormat="1" applyFont="1" applyBorder="1" applyProtection="1">
      <protection locked="0"/>
    </xf>
    <xf numFmtId="4" fontId="2" fillId="0" borderId="4" xfId="0" applyNumberFormat="1" applyFont="1" applyBorder="1" applyProtection="1"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/>
    </xf>
    <xf numFmtId="0" fontId="2" fillId="0" borderId="10" xfId="0" applyFont="1" applyBorder="1" applyAlignment="1">
      <alignment horizontal="left" indent="1"/>
    </xf>
    <xf numFmtId="0" fontId="6" fillId="0" borderId="10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9" xfId="0" applyFont="1" applyBorder="1" applyAlignment="1">
      <alignment horizontal="left" indent="1"/>
    </xf>
    <xf numFmtId="4" fontId="6" fillId="0" borderId="8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6" fillId="0" borderId="0" xfId="0" applyNumberFormat="1" applyFont="1" applyBorder="1" applyProtection="1">
      <protection locked="0"/>
    </xf>
    <xf numFmtId="4" fontId="2" fillId="0" borderId="0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4" fontId="6" fillId="0" borderId="14" xfId="0" applyNumberFormat="1" applyFont="1" applyBorder="1" applyProtection="1">
      <protection locked="0"/>
    </xf>
    <xf numFmtId="0" fontId="6" fillId="2" borderId="3" xfId="9" applyFont="1" applyFill="1" applyBorder="1" applyAlignment="1">
      <alignment horizontal="center" vertical="center"/>
    </xf>
    <xf numFmtId="0" fontId="6" fillId="0" borderId="10" xfId="0" applyFont="1" applyBorder="1"/>
    <xf numFmtId="0" fontId="2" fillId="0" borderId="9" xfId="0" applyFont="1" applyBorder="1"/>
    <xf numFmtId="0" fontId="6" fillId="0" borderId="0" xfId="9" applyFont="1" applyBorder="1" applyAlignment="1">
      <alignment horizontal="center" vertical="center" wrapText="1"/>
    </xf>
    <xf numFmtId="0" fontId="6" fillId="2" borderId="1" xfId="9" applyFont="1" applyFill="1" applyBorder="1" applyAlignment="1">
      <alignment vertical="center"/>
    </xf>
    <xf numFmtId="0" fontId="2" fillId="0" borderId="8" xfId="9" applyFont="1" applyBorder="1" applyAlignment="1">
      <alignment horizontal="left" vertical="center" indent="1"/>
    </xf>
    <xf numFmtId="0" fontId="2" fillId="0" borderId="10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left" indent="1"/>
      <protection locked="0"/>
    </xf>
    <xf numFmtId="4" fontId="2" fillId="0" borderId="8" xfId="9" applyNumberFormat="1" applyFont="1" applyBorder="1" applyAlignment="1">
      <alignment horizontal="center" vertical="center" wrapText="1"/>
    </xf>
    <xf numFmtId="4" fontId="2" fillId="0" borderId="0" xfId="9" applyNumberFormat="1" applyFont="1" applyBorder="1" applyAlignment="1">
      <alignment horizontal="center" vertical="center" wrapText="1"/>
    </xf>
    <xf numFmtId="4" fontId="2" fillId="0" borderId="11" xfId="9" applyNumberFormat="1" applyFont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left" indent="1"/>
      <protection locked="0"/>
    </xf>
    <xf numFmtId="0" fontId="7" fillId="0" borderId="9" xfId="0" applyFont="1" applyBorder="1" applyAlignment="1" applyProtection="1">
      <alignment horizontal="left" indent="1"/>
      <protection locked="0"/>
    </xf>
    <xf numFmtId="4" fontId="6" fillId="0" borderId="15" xfId="0" applyNumberFormat="1" applyFont="1" applyBorder="1" applyProtection="1">
      <protection locked="0"/>
    </xf>
    <xf numFmtId="0" fontId="7" fillId="0" borderId="10" xfId="0" applyFont="1" applyBorder="1" applyAlignment="1" applyProtection="1">
      <alignment horizontal="left" wrapText="1" indent="1"/>
      <protection locked="0"/>
    </xf>
    <xf numFmtId="0" fontId="7" fillId="0" borderId="9" xfId="0" applyFont="1" applyBorder="1" applyAlignment="1" applyProtection="1">
      <alignment horizontal="left" wrapText="1" indent="1"/>
      <protection locked="0"/>
    </xf>
    <xf numFmtId="4" fontId="6" fillId="2" borderId="0" xfId="9" applyNumberFormat="1" applyFont="1" applyFill="1" applyBorder="1" applyAlignment="1">
      <alignment horizontal="center" vertical="center" wrapText="1"/>
    </xf>
  </cellXfs>
  <cellStyles count="24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3"/>
    <cellStyle name="Normal 6 3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tabSelected="1" workbookViewId="0">
      <selection activeCell="J52" sqref="J52"/>
    </sheetView>
  </sheetViews>
  <sheetFormatPr baseColWidth="10" defaultColWidth="12" defaultRowHeight="12.75" x14ac:dyDescent="0.2"/>
  <cols>
    <col min="1" max="1" width="66.33203125" style="1" customWidth="1"/>
    <col min="2" max="2" width="20.6640625" style="1" customWidth="1"/>
    <col min="3" max="3" width="19.6640625" style="1" customWidth="1"/>
    <col min="4" max="4" width="21" style="1" customWidth="1"/>
    <col min="5" max="5" width="20.5" style="1" customWidth="1"/>
    <col min="6" max="6" width="19.33203125" style="1" customWidth="1"/>
    <col min="7" max="7" width="18.5" style="1" customWidth="1"/>
    <col min="8" max="16384" width="12" style="1"/>
  </cols>
  <sheetData>
    <row r="1" spans="1:7" ht="72.75" customHeight="1" thickBot="1" x14ac:dyDescent="0.25">
      <c r="A1" s="14" t="s">
        <v>157</v>
      </c>
      <c r="B1" s="15"/>
      <c r="C1" s="15"/>
      <c r="D1" s="15"/>
      <c r="E1" s="15"/>
      <c r="F1" s="15"/>
      <c r="G1" s="16"/>
    </row>
    <row r="2" spans="1:7" ht="13.5" thickBot="1" x14ac:dyDescent="0.25">
      <c r="A2" s="17"/>
      <c r="B2" s="14" t="s">
        <v>56</v>
      </c>
      <c r="C2" s="15"/>
      <c r="D2" s="15"/>
      <c r="E2" s="15"/>
      <c r="F2" s="16"/>
      <c r="G2" s="20" t="s">
        <v>55</v>
      </c>
    </row>
    <row r="3" spans="1:7" ht="24.95" customHeight="1" thickBot="1" x14ac:dyDescent="0.25">
      <c r="A3" s="18" t="s">
        <v>50</v>
      </c>
      <c r="B3" s="19" t="s">
        <v>51</v>
      </c>
      <c r="C3" s="19" t="s">
        <v>114</v>
      </c>
      <c r="D3" s="19" t="s">
        <v>52</v>
      </c>
      <c r="E3" s="19" t="s">
        <v>53</v>
      </c>
      <c r="F3" s="19" t="s">
        <v>54</v>
      </c>
      <c r="G3" s="21"/>
    </row>
    <row r="4" spans="1:7" x14ac:dyDescent="0.2">
      <c r="A4" s="52"/>
      <c r="B4" s="55"/>
      <c r="C4" s="56"/>
      <c r="D4" s="55"/>
      <c r="E4" s="56"/>
      <c r="F4" s="55"/>
      <c r="G4" s="57"/>
    </row>
    <row r="5" spans="1:7" x14ac:dyDescent="0.2">
      <c r="A5" s="53" t="s">
        <v>130</v>
      </c>
      <c r="B5" s="28">
        <v>16276527.720000001</v>
      </c>
      <c r="C5" s="44">
        <v>1929716.29</v>
      </c>
      <c r="D5" s="28">
        <f>B5+C5</f>
        <v>18206244.010000002</v>
      </c>
      <c r="E5" s="44">
        <v>17764592.68</v>
      </c>
      <c r="F5" s="28">
        <v>17649293.050000001</v>
      </c>
      <c r="G5" s="41">
        <f>D5-E5</f>
        <v>441651.33000000194</v>
      </c>
    </row>
    <row r="6" spans="1:7" x14ac:dyDescent="0.2">
      <c r="A6" s="53" t="s">
        <v>131</v>
      </c>
      <c r="B6" s="28">
        <v>34222815.5</v>
      </c>
      <c r="C6" s="44">
        <v>17878667.41</v>
      </c>
      <c r="D6" s="28">
        <f t="shared" ref="D6:D11" si="0">B6+C6</f>
        <v>52101482.909999996</v>
      </c>
      <c r="E6" s="44">
        <v>51008189.219999999</v>
      </c>
      <c r="F6" s="28">
        <v>50665328.200000003</v>
      </c>
      <c r="G6" s="41">
        <f t="shared" ref="G6:G11" si="1">D6-E6</f>
        <v>1093293.6899999976</v>
      </c>
    </row>
    <row r="7" spans="1:7" x14ac:dyDescent="0.2">
      <c r="A7" s="53" t="s">
        <v>132</v>
      </c>
      <c r="B7" s="28">
        <v>19893476.16</v>
      </c>
      <c r="C7" s="44">
        <v>-752604</v>
      </c>
      <c r="D7" s="28">
        <f t="shared" si="0"/>
        <v>19140872.16</v>
      </c>
      <c r="E7" s="44">
        <v>17776480.710000001</v>
      </c>
      <c r="F7" s="28">
        <v>17463436.629999999</v>
      </c>
      <c r="G7" s="41">
        <f t="shared" si="1"/>
        <v>1364391.4499999993</v>
      </c>
    </row>
    <row r="8" spans="1:7" x14ac:dyDescent="0.2">
      <c r="A8" s="53" t="s">
        <v>133</v>
      </c>
      <c r="B8" s="28">
        <v>5920989.8200000003</v>
      </c>
      <c r="C8" s="44">
        <v>-139063.4</v>
      </c>
      <c r="D8" s="28">
        <f t="shared" si="0"/>
        <v>5781926.4199999999</v>
      </c>
      <c r="E8" s="44">
        <v>4468976.97</v>
      </c>
      <c r="F8" s="28">
        <v>4335536.91</v>
      </c>
      <c r="G8" s="41">
        <f t="shared" si="1"/>
        <v>1312949.4500000002</v>
      </c>
    </row>
    <row r="9" spans="1:7" x14ac:dyDescent="0.2">
      <c r="A9" s="53" t="s">
        <v>134</v>
      </c>
      <c r="B9" s="28">
        <v>8448077.5999999996</v>
      </c>
      <c r="C9" s="44">
        <v>3486500</v>
      </c>
      <c r="D9" s="28">
        <f t="shared" si="0"/>
        <v>11934577.6</v>
      </c>
      <c r="E9" s="44">
        <v>7883024.2699999996</v>
      </c>
      <c r="F9" s="28">
        <v>7674434.1799999997</v>
      </c>
      <c r="G9" s="41">
        <f t="shared" si="1"/>
        <v>4051553.33</v>
      </c>
    </row>
    <row r="10" spans="1:7" x14ac:dyDescent="0.2">
      <c r="A10" s="53" t="s">
        <v>135</v>
      </c>
      <c r="B10" s="28">
        <v>1039648.37</v>
      </c>
      <c r="C10" s="44">
        <v>-9321.2000000000007</v>
      </c>
      <c r="D10" s="28">
        <f t="shared" si="0"/>
        <v>1030327.17</v>
      </c>
      <c r="E10" s="44">
        <v>969064.68</v>
      </c>
      <c r="F10" s="28">
        <v>940530.08</v>
      </c>
      <c r="G10" s="41">
        <f t="shared" si="1"/>
        <v>61262.489999999991</v>
      </c>
    </row>
    <row r="11" spans="1:7" x14ac:dyDescent="0.2">
      <c r="A11" s="53" t="s">
        <v>136</v>
      </c>
      <c r="B11" s="28">
        <v>108085777.55</v>
      </c>
      <c r="C11" s="44">
        <v>-13224240.17</v>
      </c>
      <c r="D11" s="28">
        <f t="shared" si="0"/>
        <v>94861537.379999995</v>
      </c>
      <c r="E11" s="44">
        <v>88543071.560000002</v>
      </c>
      <c r="F11" s="28">
        <v>87562479.329999998</v>
      </c>
      <c r="G11" s="41">
        <f t="shared" si="1"/>
        <v>6318465.8199999928</v>
      </c>
    </row>
    <row r="12" spans="1:7" x14ac:dyDescent="0.2">
      <c r="A12" s="53" t="s">
        <v>137</v>
      </c>
      <c r="B12" s="28">
        <v>7747800.04</v>
      </c>
      <c r="C12" s="44">
        <v>-456000</v>
      </c>
      <c r="D12" s="28">
        <f t="shared" ref="D12" si="2">B12+C12</f>
        <v>7291800.04</v>
      </c>
      <c r="E12" s="44">
        <v>6682758.75</v>
      </c>
      <c r="F12" s="28">
        <v>6495525.3799999999</v>
      </c>
      <c r="G12" s="41">
        <f t="shared" ref="G12" si="3">D12-E12</f>
        <v>609041.29</v>
      </c>
    </row>
    <row r="13" spans="1:7" x14ac:dyDescent="0.2">
      <c r="A13" s="53" t="s">
        <v>138</v>
      </c>
      <c r="B13" s="28">
        <v>154817194.06</v>
      </c>
      <c r="C13" s="44">
        <v>42228157.990000002</v>
      </c>
      <c r="D13" s="28">
        <f t="shared" ref="D13" si="4">B13+C13</f>
        <v>197045352.05000001</v>
      </c>
      <c r="E13" s="44">
        <v>159021145.50999999</v>
      </c>
      <c r="F13" s="28">
        <v>155371755.11000001</v>
      </c>
      <c r="G13" s="41">
        <f t="shared" ref="G13" si="5">D13-E13</f>
        <v>38024206.540000021</v>
      </c>
    </row>
    <row r="14" spans="1:7" x14ac:dyDescent="0.2">
      <c r="A14" s="53" t="s">
        <v>139</v>
      </c>
      <c r="B14" s="28">
        <v>15378815.34</v>
      </c>
      <c r="C14" s="44">
        <v>-807125.18</v>
      </c>
      <c r="D14" s="28">
        <f t="shared" ref="D14" si="6">B14+C14</f>
        <v>14571690.16</v>
      </c>
      <c r="E14" s="44">
        <v>13582761.279999999</v>
      </c>
      <c r="F14" s="28">
        <v>12917466.91</v>
      </c>
      <c r="G14" s="41">
        <f t="shared" ref="G14" si="7">D14-E14</f>
        <v>988928.88000000082</v>
      </c>
    </row>
    <row r="15" spans="1:7" x14ac:dyDescent="0.2">
      <c r="A15" s="53" t="s">
        <v>140</v>
      </c>
      <c r="B15" s="28">
        <v>60551431.93</v>
      </c>
      <c r="C15" s="44">
        <v>9749231.0700000003</v>
      </c>
      <c r="D15" s="28">
        <f t="shared" ref="D15" si="8">B15+C15</f>
        <v>70300663</v>
      </c>
      <c r="E15" s="44">
        <v>62749322.200000003</v>
      </c>
      <c r="F15" s="28">
        <v>62154628.93</v>
      </c>
      <c r="G15" s="41">
        <f t="shared" ref="G15" si="9">D15-E15</f>
        <v>7551340.799999997</v>
      </c>
    </row>
    <row r="16" spans="1:7" x14ac:dyDescent="0.2">
      <c r="A16" s="53" t="s">
        <v>141</v>
      </c>
      <c r="B16" s="28">
        <v>12512516.220000001</v>
      </c>
      <c r="C16" s="44">
        <v>1535528.18</v>
      </c>
      <c r="D16" s="28">
        <f t="shared" ref="D16" si="10">B16+C16</f>
        <v>14048044.4</v>
      </c>
      <c r="E16" s="44">
        <v>12452291.310000001</v>
      </c>
      <c r="F16" s="28">
        <v>12339467.27</v>
      </c>
      <c r="G16" s="41">
        <f t="shared" ref="G16" si="11">D16-E16</f>
        <v>1595753.0899999999</v>
      </c>
    </row>
    <row r="17" spans="1:7" x14ac:dyDescent="0.2">
      <c r="A17" s="53" t="s">
        <v>142</v>
      </c>
      <c r="B17" s="28">
        <v>140112457</v>
      </c>
      <c r="C17" s="44">
        <v>49657379.030000001</v>
      </c>
      <c r="D17" s="28">
        <f t="shared" ref="D17" si="12">B17+C17</f>
        <v>189769836.03</v>
      </c>
      <c r="E17" s="44">
        <v>165177780.69999999</v>
      </c>
      <c r="F17" s="28">
        <v>161175808.75999999</v>
      </c>
      <c r="G17" s="41">
        <f t="shared" ref="G17" si="13">D17-E17</f>
        <v>24592055.330000013</v>
      </c>
    </row>
    <row r="18" spans="1:7" x14ac:dyDescent="0.2">
      <c r="A18" s="53" t="s">
        <v>143</v>
      </c>
      <c r="B18" s="28">
        <v>190397935.63</v>
      </c>
      <c r="C18" s="44">
        <v>111985188.13</v>
      </c>
      <c r="D18" s="28">
        <f t="shared" ref="D18" si="14">B18+C18</f>
        <v>302383123.75999999</v>
      </c>
      <c r="E18" s="44">
        <v>157645505.63999999</v>
      </c>
      <c r="F18" s="28">
        <v>157124464.36000001</v>
      </c>
      <c r="G18" s="41">
        <f t="shared" ref="G18" si="15">D18-E18</f>
        <v>144737618.12</v>
      </c>
    </row>
    <row r="19" spans="1:7" x14ac:dyDescent="0.2">
      <c r="A19" s="53" t="s">
        <v>144</v>
      </c>
      <c r="B19" s="28">
        <v>10873027.130000001</v>
      </c>
      <c r="C19" s="44">
        <v>11797307.300000001</v>
      </c>
      <c r="D19" s="28">
        <f t="shared" ref="D19" si="16">B19+C19</f>
        <v>22670334.43</v>
      </c>
      <c r="E19" s="44">
        <v>20573340.23</v>
      </c>
      <c r="F19" s="28">
        <v>20271040.760000002</v>
      </c>
      <c r="G19" s="41">
        <f t="shared" ref="G19" si="17">D19-E19</f>
        <v>2096994.1999999993</v>
      </c>
    </row>
    <row r="20" spans="1:7" x14ac:dyDescent="0.2">
      <c r="A20" s="53" t="s">
        <v>145</v>
      </c>
      <c r="B20" s="28">
        <v>89652960.030000001</v>
      </c>
      <c r="C20" s="44">
        <v>11495374.74</v>
      </c>
      <c r="D20" s="28">
        <f t="shared" ref="D20" si="18">B20+C20</f>
        <v>101148334.77</v>
      </c>
      <c r="E20" s="44">
        <v>97903870.200000003</v>
      </c>
      <c r="F20" s="28">
        <v>93652282.730000004</v>
      </c>
      <c r="G20" s="41">
        <f t="shared" ref="G20" si="19">D20-E20</f>
        <v>3244464.5699999928</v>
      </c>
    </row>
    <row r="21" spans="1:7" x14ac:dyDescent="0.2">
      <c r="A21" s="53" t="s">
        <v>146</v>
      </c>
      <c r="B21" s="28">
        <v>14387973.630000001</v>
      </c>
      <c r="C21" s="44">
        <v>2857433.59</v>
      </c>
      <c r="D21" s="28">
        <f t="shared" ref="D21" si="20">B21+C21</f>
        <v>17245407.219999999</v>
      </c>
      <c r="E21" s="44">
        <v>16003448.82</v>
      </c>
      <c r="F21" s="28">
        <v>15844457.4</v>
      </c>
      <c r="G21" s="41">
        <f t="shared" ref="G21" si="21">D21-E21</f>
        <v>1241958.3999999985</v>
      </c>
    </row>
    <row r="22" spans="1:7" x14ac:dyDescent="0.2">
      <c r="A22" s="53" t="s">
        <v>147</v>
      </c>
      <c r="B22" s="28">
        <v>29118097.59</v>
      </c>
      <c r="C22" s="44">
        <v>11335095.050000001</v>
      </c>
      <c r="D22" s="28">
        <f t="shared" ref="D22" si="22">B22+C22</f>
        <v>40453192.640000001</v>
      </c>
      <c r="E22" s="44">
        <v>30128741.02</v>
      </c>
      <c r="F22" s="28">
        <v>29938572.690000001</v>
      </c>
      <c r="G22" s="41">
        <f t="shared" ref="G22" si="23">D22-E22</f>
        <v>10324451.620000001</v>
      </c>
    </row>
    <row r="23" spans="1:7" x14ac:dyDescent="0.2">
      <c r="A23" s="53" t="s">
        <v>148</v>
      </c>
      <c r="B23" s="28">
        <v>15758314.199999999</v>
      </c>
      <c r="C23" s="44">
        <v>28285.200000000001</v>
      </c>
      <c r="D23" s="28">
        <f t="shared" ref="D23" si="24">B23+C23</f>
        <v>15786599.399999999</v>
      </c>
      <c r="E23" s="44">
        <v>12653674.560000001</v>
      </c>
      <c r="F23" s="28">
        <v>12471403.76</v>
      </c>
      <c r="G23" s="41">
        <f t="shared" ref="G23" si="25">D23-E23</f>
        <v>3132924.839999998</v>
      </c>
    </row>
    <row r="24" spans="1:7" x14ac:dyDescent="0.2">
      <c r="A24" s="53" t="s">
        <v>149</v>
      </c>
      <c r="B24" s="28">
        <v>45840872.200000003</v>
      </c>
      <c r="C24" s="44">
        <v>8129837.8099999996</v>
      </c>
      <c r="D24" s="28">
        <f t="shared" ref="D24" si="26">B24+C24</f>
        <v>53970710.010000005</v>
      </c>
      <c r="E24" s="44">
        <v>45565376.670000002</v>
      </c>
      <c r="F24" s="28">
        <v>44576262.689999998</v>
      </c>
      <c r="G24" s="41">
        <f t="shared" ref="G24" si="27">D24-E24</f>
        <v>8405333.3400000036</v>
      </c>
    </row>
    <row r="25" spans="1:7" x14ac:dyDescent="0.2">
      <c r="A25" s="53" t="s">
        <v>150</v>
      </c>
      <c r="B25" s="28">
        <v>32004305.52</v>
      </c>
      <c r="C25" s="44">
        <v>-11265017.640000001</v>
      </c>
      <c r="D25" s="28">
        <f t="shared" ref="D25" si="28">B25+C25</f>
        <v>20739287.879999999</v>
      </c>
      <c r="E25" s="44">
        <v>17998664.859999999</v>
      </c>
      <c r="F25" s="28">
        <v>17513329.780000001</v>
      </c>
      <c r="G25" s="41">
        <f t="shared" ref="G25" si="29">D25-E25</f>
        <v>2740623.0199999996</v>
      </c>
    </row>
    <row r="26" spans="1:7" x14ac:dyDescent="0.2">
      <c r="A26" s="53" t="s">
        <v>151</v>
      </c>
      <c r="B26" s="28">
        <v>2640874.4300000002</v>
      </c>
      <c r="C26" s="44">
        <v>10000</v>
      </c>
      <c r="D26" s="28">
        <f t="shared" ref="D26" si="30">B26+C26</f>
        <v>2650874.4300000002</v>
      </c>
      <c r="E26" s="44">
        <v>2367901.11</v>
      </c>
      <c r="F26" s="28">
        <v>2292921.4300000002</v>
      </c>
      <c r="G26" s="41">
        <f t="shared" ref="G26" si="31">D26-E26</f>
        <v>282973.3200000003</v>
      </c>
    </row>
    <row r="27" spans="1:7" x14ac:dyDescent="0.2">
      <c r="A27" s="53" t="s">
        <v>152</v>
      </c>
      <c r="B27" s="28">
        <v>75609671.730000004</v>
      </c>
      <c r="C27" s="44">
        <v>4075604.93</v>
      </c>
      <c r="D27" s="28">
        <f t="shared" ref="D27" si="32">B27+C27</f>
        <v>79685276.660000011</v>
      </c>
      <c r="E27" s="44">
        <v>79685276.659999996</v>
      </c>
      <c r="F27" s="28">
        <v>79685276.659999996</v>
      </c>
      <c r="G27" s="41">
        <f t="shared" ref="G27" si="33">D27-E27</f>
        <v>0</v>
      </c>
    </row>
    <row r="28" spans="1:7" x14ac:dyDescent="0.2">
      <c r="A28" s="53" t="s">
        <v>153</v>
      </c>
      <c r="B28" s="28">
        <v>6535072.0099999998</v>
      </c>
      <c r="C28" s="44">
        <v>0</v>
      </c>
      <c r="D28" s="28">
        <f t="shared" ref="D28" si="34">B28+C28</f>
        <v>6535072.0099999998</v>
      </c>
      <c r="E28" s="44">
        <v>5565072.0099999998</v>
      </c>
      <c r="F28" s="28">
        <v>5565072.0099999998</v>
      </c>
      <c r="G28" s="41">
        <f t="shared" ref="G28" si="35">D28-E28</f>
        <v>970000</v>
      </c>
    </row>
    <row r="29" spans="1:7" x14ac:dyDescent="0.2">
      <c r="A29" s="53" t="s">
        <v>154</v>
      </c>
      <c r="B29" s="28">
        <v>7498400</v>
      </c>
      <c r="C29" s="44">
        <v>0</v>
      </c>
      <c r="D29" s="28">
        <f t="shared" ref="D29" si="36">B29+C29</f>
        <v>7498400</v>
      </c>
      <c r="E29" s="44">
        <v>7498400</v>
      </c>
      <c r="F29" s="28">
        <v>7498400</v>
      </c>
      <c r="G29" s="41">
        <f t="shared" ref="G29" si="37">D29-E29</f>
        <v>0</v>
      </c>
    </row>
    <row r="30" spans="1:7" x14ac:dyDescent="0.2">
      <c r="A30" s="53" t="s">
        <v>155</v>
      </c>
      <c r="B30" s="28">
        <v>4843800</v>
      </c>
      <c r="C30" s="44">
        <v>0</v>
      </c>
      <c r="D30" s="28">
        <f t="shared" ref="D30" si="38">B30+C30</f>
        <v>4843800</v>
      </c>
      <c r="E30" s="44">
        <v>4843800</v>
      </c>
      <c r="F30" s="28">
        <v>4843800</v>
      </c>
      <c r="G30" s="41">
        <f t="shared" ref="G30" si="39">D30-E30</f>
        <v>0</v>
      </c>
    </row>
    <row r="31" spans="1:7" x14ac:dyDescent="0.2">
      <c r="A31" s="53" t="s">
        <v>156</v>
      </c>
      <c r="B31" s="28">
        <v>0</v>
      </c>
      <c r="C31" s="44">
        <v>1274945</v>
      </c>
      <c r="D31" s="28">
        <f t="shared" ref="D31" si="40">B31+C31</f>
        <v>1274945</v>
      </c>
      <c r="E31" s="44">
        <v>1274945</v>
      </c>
      <c r="F31" s="28">
        <v>1274945</v>
      </c>
      <c r="G31" s="41">
        <f t="shared" ref="G31" si="41">D31-E31</f>
        <v>0</v>
      </c>
    </row>
    <row r="32" spans="1:7" x14ac:dyDescent="0.2">
      <c r="A32" s="53"/>
      <c r="B32" s="28">
        <v>0</v>
      </c>
      <c r="C32" s="44">
        <v>0</v>
      </c>
      <c r="D32" s="28">
        <f t="shared" ref="D32:D33" si="42">B32+C32</f>
        <v>0</v>
      </c>
      <c r="E32" s="44">
        <v>0</v>
      </c>
      <c r="F32" s="28">
        <v>0</v>
      </c>
      <c r="G32" s="41">
        <f t="shared" ref="G32:G33" si="43">D32-E32</f>
        <v>0</v>
      </c>
    </row>
    <row r="33" spans="1:7" ht="13.5" thickBot="1" x14ac:dyDescent="0.25">
      <c r="A33" s="54"/>
      <c r="B33" s="29">
        <v>0</v>
      </c>
      <c r="C33" s="44">
        <v>0</v>
      </c>
      <c r="D33" s="29">
        <f t="shared" si="42"/>
        <v>0</v>
      </c>
      <c r="E33" s="44">
        <v>0</v>
      </c>
      <c r="F33" s="29">
        <v>0</v>
      </c>
      <c r="G33" s="41">
        <f t="shared" si="43"/>
        <v>0</v>
      </c>
    </row>
    <row r="34" spans="1:7" ht="13.5" thickBot="1" x14ac:dyDescent="0.25">
      <c r="A34" s="30" t="s">
        <v>122</v>
      </c>
      <c r="B34" s="45">
        <f t="shared" ref="B34:G34" si="44">SUM(B5:B33)</f>
        <v>1110168831.4099998</v>
      </c>
      <c r="C34" s="31">
        <f t="shared" si="44"/>
        <v>262800880.13000005</v>
      </c>
      <c r="D34" s="45">
        <f t="shared" si="44"/>
        <v>1372969711.5400004</v>
      </c>
      <c r="E34" s="31">
        <f t="shared" si="44"/>
        <v>1107787476.6199999</v>
      </c>
      <c r="F34" s="45">
        <f t="shared" si="44"/>
        <v>1089297920.01</v>
      </c>
      <c r="G34" s="31">
        <f t="shared" si="44"/>
        <v>265182234.92000002</v>
      </c>
    </row>
    <row r="35" spans="1:7" ht="25.5" customHeight="1" thickBot="1" x14ac:dyDescent="0.25"/>
    <row r="36" spans="1:7" ht="69.75" customHeight="1" thickBot="1" x14ac:dyDescent="0.25">
      <c r="A36" s="14" t="s">
        <v>157</v>
      </c>
      <c r="B36" s="15"/>
      <c r="C36" s="15"/>
      <c r="D36" s="15"/>
      <c r="E36" s="15"/>
      <c r="F36" s="15"/>
      <c r="G36" s="16"/>
    </row>
    <row r="37" spans="1:7" ht="13.5" thickBot="1" x14ac:dyDescent="0.25">
      <c r="A37" s="17"/>
      <c r="B37" s="14" t="s">
        <v>56</v>
      </c>
      <c r="C37" s="15"/>
      <c r="D37" s="15"/>
      <c r="E37" s="15"/>
      <c r="F37" s="16"/>
      <c r="G37" s="20" t="s">
        <v>55</v>
      </c>
    </row>
    <row r="38" spans="1:7" ht="26.25" thickBot="1" x14ac:dyDescent="0.25">
      <c r="A38" s="18" t="s">
        <v>50</v>
      </c>
      <c r="B38" s="19" t="s">
        <v>51</v>
      </c>
      <c r="C38" s="19" t="s">
        <v>114</v>
      </c>
      <c r="D38" s="19" t="s">
        <v>52</v>
      </c>
      <c r="E38" s="19" t="s">
        <v>53</v>
      </c>
      <c r="F38" s="19" t="s">
        <v>54</v>
      </c>
      <c r="G38" s="21"/>
    </row>
    <row r="39" spans="1:7" x14ac:dyDescent="0.2">
      <c r="A39" s="22"/>
      <c r="B39" s="50"/>
      <c r="C39" s="26"/>
      <c r="D39" s="50"/>
      <c r="E39" s="26"/>
      <c r="F39" s="50"/>
      <c r="G39" s="26"/>
    </row>
    <row r="40" spans="1:7" x14ac:dyDescent="0.2">
      <c r="A40" s="58" t="s">
        <v>8</v>
      </c>
      <c r="B40" s="44">
        <v>0</v>
      </c>
      <c r="C40" s="28">
        <v>0</v>
      </c>
      <c r="D40" s="44">
        <f>B40+C40</f>
        <v>0</v>
      </c>
      <c r="E40" s="28">
        <v>0</v>
      </c>
      <c r="F40" s="44">
        <v>0</v>
      </c>
      <c r="G40" s="28">
        <f>D40-E40</f>
        <v>0</v>
      </c>
    </row>
    <row r="41" spans="1:7" x14ac:dyDescent="0.2">
      <c r="A41" s="58" t="s">
        <v>9</v>
      </c>
      <c r="B41" s="44">
        <v>0</v>
      </c>
      <c r="C41" s="28">
        <v>0</v>
      </c>
      <c r="D41" s="44">
        <f t="shared" ref="D41:D43" si="45">B41+C41</f>
        <v>0</v>
      </c>
      <c r="E41" s="28">
        <v>0</v>
      </c>
      <c r="F41" s="44">
        <v>0</v>
      </c>
      <c r="G41" s="28">
        <f t="shared" ref="G41:G43" si="46">D41-E41</f>
        <v>0</v>
      </c>
    </row>
    <row r="42" spans="1:7" x14ac:dyDescent="0.2">
      <c r="A42" s="58" t="s">
        <v>10</v>
      </c>
      <c r="B42" s="44">
        <v>0</v>
      </c>
      <c r="C42" s="28">
        <v>0</v>
      </c>
      <c r="D42" s="44">
        <f t="shared" si="45"/>
        <v>0</v>
      </c>
      <c r="E42" s="28">
        <v>0</v>
      </c>
      <c r="F42" s="44">
        <v>0</v>
      </c>
      <c r="G42" s="28">
        <f t="shared" si="46"/>
        <v>0</v>
      </c>
    </row>
    <row r="43" spans="1:7" x14ac:dyDescent="0.2">
      <c r="A43" s="58" t="s">
        <v>123</v>
      </c>
      <c r="B43" s="44">
        <v>0</v>
      </c>
      <c r="C43" s="28">
        <v>0</v>
      </c>
      <c r="D43" s="44">
        <f t="shared" si="45"/>
        <v>0</v>
      </c>
      <c r="E43" s="28">
        <v>0</v>
      </c>
      <c r="F43" s="44">
        <v>0</v>
      </c>
      <c r="G43" s="28">
        <f t="shared" si="46"/>
        <v>0</v>
      </c>
    </row>
    <row r="44" spans="1:7" ht="13.5" thickBot="1" x14ac:dyDescent="0.25">
      <c r="A44" s="59"/>
      <c r="B44" s="44"/>
      <c r="C44" s="29"/>
      <c r="D44" s="44"/>
      <c r="E44" s="29"/>
      <c r="F44" s="44"/>
      <c r="G44" s="29"/>
    </row>
    <row r="45" spans="1:7" ht="13.5" thickBot="1" x14ac:dyDescent="0.25">
      <c r="A45" s="30" t="s">
        <v>122</v>
      </c>
      <c r="B45" s="31">
        <f t="shared" ref="B45:G45" si="47">SUM(B40:B43)</f>
        <v>0</v>
      </c>
      <c r="C45" s="31">
        <f t="shared" si="47"/>
        <v>0</v>
      </c>
      <c r="D45" s="60">
        <f t="shared" si="47"/>
        <v>0</v>
      </c>
      <c r="E45" s="31">
        <f t="shared" si="47"/>
        <v>0</v>
      </c>
      <c r="F45" s="31">
        <f t="shared" si="47"/>
        <v>0</v>
      </c>
      <c r="G45" s="31">
        <f t="shared" si="47"/>
        <v>0</v>
      </c>
    </row>
    <row r="47" spans="1:7" ht="13.5" thickBot="1" x14ac:dyDescent="0.25"/>
    <row r="48" spans="1:7" ht="81" customHeight="1" thickBot="1" x14ac:dyDescent="0.25">
      <c r="A48" s="14" t="s">
        <v>157</v>
      </c>
      <c r="B48" s="15"/>
      <c r="C48" s="15"/>
      <c r="D48" s="15"/>
      <c r="E48" s="15"/>
      <c r="F48" s="15"/>
      <c r="G48" s="16"/>
    </row>
    <row r="49" spans="1:7" ht="13.5" thickBot="1" x14ac:dyDescent="0.25">
      <c r="A49" s="17"/>
      <c r="B49" s="14" t="s">
        <v>56</v>
      </c>
      <c r="C49" s="15"/>
      <c r="D49" s="15"/>
      <c r="E49" s="15"/>
      <c r="F49" s="16"/>
      <c r="G49" s="20" t="s">
        <v>55</v>
      </c>
    </row>
    <row r="50" spans="1:7" ht="26.25" thickBot="1" x14ac:dyDescent="0.25">
      <c r="A50" s="18" t="s">
        <v>50</v>
      </c>
      <c r="B50" s="19" t="s">
        <v>51</v>
      </c>
      <c r="C50" s="19" t="s">
        <v>114</v>
      </c>
      <c r="D50" s="19" t="s">
        <v>52</v>
      </c>
      <c r="E50" s="63" t="s">
        <v>53</v>
      </c>
      <c r="F50" s="19" t="s">
        <v>54</v>
      </c>
      <c r="G50" s="21"/>
    </row>
    <row r="51" spans="1:7" x14ac:dyDescent="0.2">
      <c r="A51" s="22"/>
      <c r="B51" s="50"/>
      <c r="C51" s="26"/>
      <c r="D51" s="50"/>
      <c r="E51" s="26"/>
      <c r="F51" s="50"/>
      <c r="G51" s="26"/>
    </row>
    <row r="52" spans="1:7" ht="25.5" x14ac:dyDescent="0.2">
      <c r="A52" s="61" t="s">
        <v>12</v>
      </c>
      <c r="B52" s="44">
        <v>0</v>
      </c>
      <c r="C52" s="28">
        <v>0</v>
      </c>
      <c r="D52" s="44">
        <f t="shared" ref="D52:D64" si="48">B52+C52</f>
        <v>0</v>
      </c>
      <c r="E52" s="28">
        <v>0</v>
      </c>
      <c r="F52" s="44">
        <v>0</v>
      </c>
      <c r="G52" s="28">
        <f t="shared" ref="G52:G64" si="49">D52-E52</f>
        <v>0</v>
      </c>
    </row>
    <row r="53" spans="1:7" x14ac:dyDescent="0.2">
      <c r="A53" s="61"/>
      <c r="B53" s="44"/>
      <c r="C53" s="28"/>
      <c r="D53" s="44"/>
      <c r="E53" s="28"/>
      <c r="F53" s="44"/>
      <c r="G53" s="28"/>
    </row>
    <row r="54" spans="1:7" x14ac:dyDescent="0.2">
      <c r="A54" s="61" t="s">
        <v>11</v>
      </c>
      <c r="B54" s="44">
        <v>0</v>
      </c>
      <c r="C54" s="28">
        <v>0</v>
      </c>
      <c r="D54" s="44">
        <f t="shared" si="48"/>
        <v>0</v>
      </c>
      <c r="E54" s="28">
        <v>0</v>
      </c>
      <c r="F54" s="44">
        <v>0</v>
      </c>
      <c r="G54" s="28">
        <f t="shared" si="49"/>
        <v>0</v>
      </c>
    </row>
    <row r="55" spans="1:7" x14ac:dyDescent="0.2">
      <c r="A55" s="61"/>
      <c r="B55" s="44"/>
      <c r="C55" s="28"/>
      <c r="D55" s="44"/>
      <c r="E55" s="28"/>
      <c r="F55" s="44"/>
      <c r="G55" s="28"/>
    </row>
    <row r="56" spans="1:7" ht="25.5" x14ac:dyDescent="0.2">
      <c r="A56" s="61" t="s">
        <v>13</v>
      </c>
      <c r="B56" s="44">
        <v>0</v>
      </c>
      <c r="C56" s="28">
        <v>0</v>
      </c>
      <c r="D56" s="44">
        <f t="shared" si="48"/>
        <v>0</v>
      </c>
      <c r="E56" s="28">
        <v>0</v>
      </c>
      <c r="F56" s="44">
        <v>0</v>
      </c>
      <c r="G56" s="28">
        <f t="shared" si="49"/>
        <v>0</v>
      </c>
    </row>
    <row r="57" spans="1:7" x14ac:dyDescent="0.2">
      <c r="A57" s="61"/>
      <c r="B57" s="44"/>
      <c r="C57" s="28"/>
      <c r="D57" s="44"/>
      <c r="E57" s="28"/>
      <c r="F57" s="44"/>
      <c r="G57" s="28"/>
    </row>
    <row r="58" spans="1:7" ht="25.5" x14ac:dyDescent="0.2">
      <c r="A58" s="61" t="s">
        <v>25</v>
      </c>
      <c r="B58" s="44">
        <v>0</v>
      </c>
      <c r="C58" s="28">
        <v>0</v>
      </c>
      <c r="D58" s="44">
        <f t="shared" si="48"/>
        <v>0</v>
      </c>
      <c r="E58" s="28">
        <v>0</v>
      </c>
      <c r="F58" s="44">
        <v>0</v>
      </c>
      <c r="G58" s="28">
        <f t="shared" si="49"/>
        <v>0</v>
      </c>
    </row>
    <row r="59" spans="1:7" x14ac:dyDescent="0.2">
      <c r="A59" s="61"/>
      <c r="B59" s="44"/>
      <c r="C59" s="28"/>
      <c r="D59" s="44"/>
      <c r="E59" s="28"/>
      <c r="F59" s="44"/>
      <c r="G59" s="28"/>
    </row>
    <row r="60" spans="1:7" ht="25.5" x14ac:dyDescent="0.2">
      <c r="A60" s="61" t="s">
        <v>26</v>
      </c>
      <c r="B60" s="44">
        <v>0</v>
      </c>
      <c r="C60" s="28">
        <v>0</v>
      </c>
      <c r="D60" s="44">
        <f t="shared" si="48"/>
        <v>0</v>
      </c>
      <c r="E60" s="28">
        <v>0</v>
      </c>
      <c r="F60" s="44">
        <v>0</v>
      </c>
      <c r="G60" s="28">
        <f t="shared" si="49"/>
        <v>0</v>
      </c>
    </row>
    <row r="61" spans="1:7" x14ac:dyDescent="0.2">
      <c r="A61" s="61"/>
      <c r="B61" s="44"/>
      <c r="C61" s="28"/>
      <c r="D61" s="44"/>
      <c r="E61" s="28"/>
      <c r="F61" s="44"/>
      <c r="G61" s="28"/>
    </row>
    <row r="62" spans="1:7" ht="25.5" x14ac:dyDescent="0.2">
      <c r="A62" s="61" t="s">
        <v>124</v>
      </c>
      <c r="B62" s="44">
        <v>0</v>
      </c>
      <c r="C62" s="28">
        <v>0</v>
      </c>
      <c r="D62" s="44">
        <f t="shared" ref="D62" si="50">B62+C62</f>
        <v>0</v>
      </c>
      <c r="E62" s="28">
        <v>0</v>
      </c>
      <c r="F62" s="44">
        <v>0</v>
      </c>
      <c r="G62" s="28">
        <f t="shared" ref="G62" si="51">D62-E62</f>
        <v>0</v>
      </c>
    </row>
    <row r="63" spans="1:7" x14ac:dyDescent="0.2">
      <c r="A63" s="61"/>
      <c r="B63" s="44"/>
      <c r="C63" s="28"/>
      <c r="D63" s="44"/>
      <c r="E63" s="28"/>
      <c r="F63" s="44"/>
      <c r="G63" s="28"/>
    </row>
    <row r="64" spans="1:7" ht="25.5" x14ac:dyDescent="0.2">
      <c r="A64" s="61" t="s">
        <v>14</v>
      </c>
      <c r="B64" s="44">
        <v>0</v>
      </c>
      <c r="C64" s="28">
        <v>0</v>
      </c>
      <c r="D64" s="44">
        <f t="shared" si="48"/>
        <v>0</v>
      </c>
      <c r="E64" s="28">
        <v>0</v>
      </c>
      <c r="F64" s="44">
        <v>0</v>
      </c>
      <c r="G64" s="28">
        <f t="shared" si="49"/>
        <v>0</v>
      </c>
    </row>
    <row r="65" spans="1:7" x14ac:dyDescent="0.2">
      <c r="A65" s="61"/>
      <c r="B65" s="44"/>
      <c r="C65" s="28"/>
      <c r="D65" s="44"/>
      <c r="E65" s="28"/>
      <c r="F65" s="44"/>
      <c r="G65" s="28"/>
    </row>
    <row r="66" spans="1:7" x14ac:dyDescent="0.2">
      <c r="A66" s="61" t="s">
        <v>125</v>
      </c>
      <c r="B66" s="44">
        <v>0</v>
      </c>
      <c r="C66" s="28">
        <v>1200000</v>
      </c>
      <c r="D66" s="44">
        <f t="shared" ref="D66" si="52">B66+C66</f>
        <v>1200000</v>
      </c>
      <c r="E66" s="28">
        <v>1200000</v>
      </c>
      <c r="F66" s="44">
        <v>1200000</v>
      </c>
      <c r="G66" s="28">
        <f t="shared" ref="G66" si="53">D66-E66</f>
        <v>0</v>
      </c>
    </row>
    <row r="67" spans="1:7" ht="13.5" thickBot="1" x14ac:dyDescent="0.25">
      <c r="A67" s="62"/>
      <c r="B67" s="44"/>
      <c r="C67" s="29"/>
      <c r="D67" s="44"/>
      <c r="E67" s="29"/>
      <c r="F67" s="44"/>
      <c r="G67" s="29"/>
    </row>
    <row r="68" spans="1:7" ht="13.5" thickBot="1" x14ac:dyDescent="0.25">
      <c r="A68" s="9" t="s">
        <v>122</v>
      </c>
      <c r="B68" s="31">
        <f t="shared" ref="B68:G68" si="54">SUM(B52:B66)</f>
        <v>0</v>
      </c>
      <c r="C68" s="31">
        <f t="shared" si="54"/>
        <v>1200000</v>
      </c>
      <c r="D68" s="60">
        <f t="shared" si="54"/>
        <v>1200000</v>
      </c>
      <c r="E68" s="31">
        <f t="shared" si="54"/>
        <v>1200000</v>
      </c>
      <c r="F68" s="31">
        <f t="shared" si="54"/>
        <v>1200000</v>
      </c>
      <c r="G68" s="46">
        <f t="shared" si="54"/>
        <v>0</v>
      </c>
    </row>
    <row r="70" spans="1:7" x14ac:dyDescent="0.2">
      <c r="A70" s="1" t="s">
        <v>115</v>
      </c>
    </row>
    <row r="74" spans="1:7" x14ac:dyDescent="0.2">
      <c r="A74" s="10" t="s">
        <v>159</v>
      </c>
      <c r="B74" s="10"/>
      <c r="C74" s="11" t="s">
        <v>160</v>
      </c>
      <c r="D74" s="11"/>
      <c r="E74" s="11"/>
    </row>
    <row r="75" spans="1:7" ht="15" x14ac:dyDescent="0.25">
      <c r="A75" s="12" t="s">
        <v>161</v>
      </c>
      <c r="B75" s="12"/>
      <c r="C75" s="13" t="s">
        <v>162</v>
      </c>
      <c r="D75" s="13"/>
      <c r="E75" s="13"/>
    </row>
    <row r="76" spans="1:7" ht="15" x14ac:dyDescent="0.25">
      <c r="A76" s="12" t="s">
        <v>163</v>
      </c>
      <c r="B76" s="12"/>
      <c r="C76" s="13" t="s">
        <v>164</v>
      </c>
      <c r="D76" s="13"/>
      <c r="E76" s="13"/>
    </row>
    <row r="77" spans="1:7" x14ac:dyDescent="0.2">
      <c r="A77" s="2"/>
      <c r="B77" s="2"/>
      <c r="C77" s="2"/>
      <c r="D77" s="2"/>
      <c r="E77" s="2"/>
    </row>
  </sheetData>
  <sheetProtection formatCells="0" formatColumns="0" formatRows="0" insertRows="0" deleteRows="0" autoFilter="0"/>
  <mergeCells count="15">
    <mergeCell ref="G2:G3"/>
    <mergeCell ref="A1:G1"/>
    <mergeCell ref="A36:G36"/>
    <mergeCell ref="G49:G50"/>
    <mergeCell ref="G37:G38"/>
    <mergeCell ref="A48:G48"/>
    <mergeCell ref="B2:F2"/>
    <mergeCell ref="B37:F37"/>
    <mergeCell ref="B49:F49"/>
    <mergeCell ref="A74:B74"/>
    <mergeCell ref="C74:E74"/>
    <mergeCell ref="A75:B75"/>
    <mergeCell ref="C75:E75"/>
    <mergeCell ref="A76:B76"/>
    <mergeCell ref="C76:E76"/>
  </mergeCells>
  <printOptions horizontalCentered="1"/>
  <pageMargins left="0.31496062992125984" right="0.31496062992125984" top="0.35433070866141736" bottom="0.35433070866141736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showGridLines="0" zoomScaleNormal="100" workbookViewId="0">
      <selection activeCell="K15" sqref="K15"/>
    </sheetView>
  </sheetViews>
  <sheetFormatPr baseColWidth="10" defaultColWidth="12" defaultRowHeight="12.75" x14ac:dyDescent="0.2"/>
  <cols>
    <col min="1" max="1" width="47.6640625" style="3" customWidth="1"/>
    <col min="2" max="3" width="19.1640625" style="3" customWidth="1"/>
    <col min="4" max="7" width="18.33203125" style="3" customWidth="1"/>
    <col min="8" max="16384" width="12" style="3"/>
  </cols>
  <sheetData>
    <row r="1" spans="1:7" ht="73.5" customHeight="1" thickBot="1" x14ac:dyDescent="0.25">
      <c r="A1" s="14" t="s">
        <v>129</v>
      </c>
      <c r="B1" s="15"/>
      <c r="C1" s="15"/>
      <c r="D1" s="15"/>
      <c r="E1" s="15"/>
      <c r="F1" s="15"/>
      <c r="G1" s="16"/>
    </row>
    <row r="2" spans="1:7" ht="13.5" thickBot="1" x14ac:dyDescent="0.25">
      <c r="A2" s="51"/>
      <c r="B2" s="14" t="s">
        <v>56</v>
      </c>
      <c r="C2" s="15"/>
      <c r="D2" s="15"/>
      <c r="E2" s="15"/>
      <c r="F2" s="16"/>
      <c r="G2" s="33" t="s">
        <v>55</v>
      </c>
    </row>
    <row r="3" spans="1:7" ht="33.75" customHeight="1" thickBot="1" x14ac:dyDescent="0.25">
      <c r="A3" s="47" t="s">
        <v>50</v>
      </c>
      <c r="B3" s="19" t="s">
        <v>51</v>
      </c>
      <c r="C3" s="19" t="s">
        <v>114</v>
      </c>
      <c r="D3" s="19" t="s">
        <v>52</v>
      </c>
      <c r="E3" s="19" t="s">
        <v>53</v>
      </c>
      <c r="F3" s="19" t="s">
        <v>54</v>
      </c>
      <c r="G3" s="33"/>
    </row>
    <row r="4" spans="1:7" x14ac:dyDescent="0.2">
      <c r="A4" s="22"/>
      <c r="B4" s="50"/>
      <c r="C4" s="26"/>
      <c r="D4" s="50"/>
      <c r="E4" s="26"/>
      <c r="F4" s="50"/>
      <c r="G4" s="26"/>
    </row>
    <row r="5" spans="1:7" x14ac:dyDescent="0.2">
      <c r="A5" s="48" t="s">
        <v>0</v>
      </c>
      <c r="B5" s="44">
        <v>918234698.42999995</v>
      </c>
      <c r="C5" s="28">
        <v>84543059.819999993</v>
      </c>
      <c r="D5" s="44">
        <f>B5+C5</f>
        <v>1002777758.25</v>
      </c>
      <c r="E5" s="28">
        <v>899034899.08000004</v>
      </c>
      <c r="F5" s="44">
        <v>880545342.47000003</v>
      </c>
      <c r="G5" s="28">
        <f>D5-E5</f>
        <v>103742859.16999996</v>
      </c>
    </row>
    <row r="6" spans="1:7" x14ac:dyDescent="0.2">
      <c r="A6" s="48"/>
      <c r="B6" s="44"/>
      <c r="C6" s="28"/>
      <c r="D6" s="44"/>
      <c r="E6" s="28"/>
      <c r="F6" s="44"/>
      <c r="G6" s="28"/>
    </row>
    <row r="7" spans="1:7" x14ac:dyDescent="0.2">
      <c r="A7" s="48" t="s">
        <v>1</v>
      </c>
      <c r="B7" s="44">
        <v>183484132.97999999</v>
      </c>
      <c r="C7" s="28">
        <v>177855849.87</v>
      </c>
      <c r="D7" s="44">
        <f>B7+C7</f>
        <v>361339982.85000002</v>
      </c>
      <c r="E7" s="28">
        <v>199900607.09999999</v>
      </c>
      <c r="F7" s="44">
        <v>199900607.09999999</v>
      </c>
      <c r="G7" s="28">
        <f>D7-E7</f>
        <v>161439375.75000003</v>
      </c>
    </row>
    <row r="8" spans="1:7" x14ac:dyDescent="0.2">
      <c r="A8" s="48"/>
      <c r="B8" s="44"/>
      <c r="C8" s="28"/>
      <c r="D8" s="44"/>
      <c r="E8" s="28"/>
      <c r="F8" s="44"/>
      <c r="G8" s="28"/>
    </row>
    <row r="9" spans="1:7" x14ac:dyDescent="0.2">
      <c r="A9" s="48" t="s">
        <v>2</v>
      </c>
      <c r="B9" s="44">
        <v>8450000</v>
      </c>
      <c r="C9" s="28">
        <v>401970.44</v>
      </c>
      <c r="D9" s="44">
        <f>B9+C9</f>
        <v>8851970.4399999995</v>
      </c>
      <c r="E9" s="28">
        <v>8851970.4399999995</v>
      </c>
      <c r="F9" s="44">
        <v>8851970.4399999995</v>
      </c>
      <c r="G9" s="28">
        <f>D9-E9</f>
        <v>0</v>
      </c>
    </row>
    <row r="10" spans="1:7" x14ac:dyDescent="0.2">
      <c r="A10" s="48"/>
      <c r="B10" s="44"/>
      <c r="C10" s="28"/>
      <c r="D10" s="44"/>
      <c r="E10" s="28"/>
      <c r="F10" s="44"/>
      <c r="G10" s="28"/>
    </row>
    <row r="11" spans="1:7" x14ac:dyDescent="0.2">
      <c r="A11" s="48" t="s">
        <v>39</v>
      </c>
      <c r="B11" s="44">
        <v>0</v>
      </c>
      <c r="C11" s="28">
        <v>0</v>
      </c>
      <c r="D11" s="44">
        <f>B11+C11</f>
        <v>0</v>
      </c>
      <c r="E11" s="28">
        <v>0</v>
      </c>
      <c r="F11" s="44">
        <v>0</v>
      </c>
      <c r="G11" s="28">
        <f>D11-E11</f>
        <v>0</v>
      </c>
    </row>
    <row r="12" spans="1:7" x14ac:dyDescent="0.2">
      <c r="A12" s="48"/>
      <c r="B12" s="44"/>
      <c r="C12" s="28"/>
      <c r="D12" s="44"/>
      <c r="E12" s="28"/>
      <c r="F12" s="44"/>
      <c r="G12" s="28"/>
    </row>
    <row r="13" spans="1:7" x14ac:dyDescent="0.2">
      <c r="A13" s="48" t="s">
        <v>36</v>
      </c>
      <c r="B13" s="44">
        <v>0</v>
      </c>
      <c r="C13" s="28">
        <v>0</v>
      </c>
      <c r="D13" s="44">
        <f>B13+C13</f>
        <v>0</v>
      </c>
      <c r="E13" s="28">
        <v>0</v>
      </c>
      <c r="F13" s="44">
        <v>0</v>
      </c>
      <c r="G13" s="28">
        <f>D13-E13</f>
        <v>0</v>
      </c>
    </row>
    <row r="14" spans="1:7" ht="13.5" thickBot="1" x14ac:dyDescent="0.25">
      <c r="A14" s="49"/>
      <c r="B14" s="44"/>
      <c r="C14" s="29"/>
      <c r="D14" s="44"/>
      <c r="E14" s="29"/>
      <c r="F14" s="44"/>
      <c r="G14" s="29"/>
    </row>
    <row r="15" spans="1:7" ht="13.5" thickBot="1" x14ac:dyDescent="0.25">
      <c r="A15" s="30" t="s">
        <v>122</v>
      </c>
      <c r="B15" s="31">
        <f t="shared" ref="B15:G15" si="0">SUM(B5+B7+B9+B11+B13)</f>
        <v>1110168831.4099998</v>
      </c>
      <c r="C15" s="45">
        <f t="shared" si="0"/>
        <v>262800880.13</v>
      </c>
      <c r="D15" s="31">
        <f t="shared" si="0"/>
        <v>1372969711.54</v>
      </c>
      <c r="E15" s="45">
        <f t="shared" si="0"/>
        <v>1107787476.6200001</v>
      </c>
      <c r="F15" s="31">
        <f t="shared" si="0"/>
        <v>1089297920.01</v>
      </c>
      <c r="G15" s="46">
        <f t="shared" si="0"/>
        <v>265182234.91999999</v>
      </c>
    </row>
    <row r="18" spans="1:5" x14ac:dyDescent="0.2">
      <c r="A18" s="3" t="s">
        <v>115</v>
      </c>
    </row>
    <row r="22" spans="1:5" x14ac:dyDescent="0.2">
      <c r="A22" s="4"/>
      <c r="B22" s="4"/>
      <c r="C22" s="4"/>
      <c r="D22" s="4"/>
      <c r="E22" s="4"/>
    </row>
    <row r="23" spans="1:5" x14ac:dyDescent="0.2">
      <c r="A23" s="4"/>
      <c r="B23" s="4"/>
      <c r="C23" s="4"/>
      <c r="D23" s="4"/>
      <c r="E23" s="4"/>
    </row>
    <row r="24" spans="1:5" x14ac:dyDescent="0.2">
      <c r="A24" s="10" t="s">
        <v>159</v>
      </c>
      <c r="B24" s="10"/>
      <c r="C24" s="11" t="s">
        <v>160</v>
      </c>
      <c r="D24" s="11"/>
      <c r="E24" s="11"/>
    </row>
    <row r="25" spans="1:5" ht="15" x14ac:dyDescent="0.25">
      <c r="A25" s="12" t="s">
        <v>161</v>
      </c>
      <c r="B25" s="12"/>
      <c r="C25" s="13" t="s">
        <v>162</v>
      </c>
      <c r="D25" s="13"/>
      <c r="E25" s="13"/>
    </row>
    <row r="26" spans="1:5" ht="15" x14ac:dyDescent="0.25">
      <c r="A26" s="12" t="s">
        <v>163</v>
      </c>
      <c r="B26" s="12"/>
      <c r="C26" s="13" t="s">
        <v>164</v>
      </c>
      <c r="D26" s="13"/>
      <c r="E26" s="13"/>
    </row>
    <row r="27" spans="1:5" x14ac:dyDescent="0.2">
      <c r="A27" s="4"/>
      <c r="B27" s="4"/>
      <c r="C27" s="4"/>
      <c r="D27" s="4"/>
      <c r="E27" s="4"/>
    </row>
  </sheetData>
  <sheetProtection formatCells="0" formatColumns="0" formatRows="0" autoFilter="0"/>
  <mergeCells count="9">
    <mergeCell ref="A1:G1"/>
    <mergeCell ref="B2:F2"/>
    <mergeCell ref="A24:B24"/>
    <mergeCell ref="C24:E24"/>
    <mergeCell ref="A25:B25"/>
    <mergeCell ref="C25:E25"/>
    <mergeCell ref="A26:B26"/>
    <mergeCell ref="C26:E26"/>
    <mergeCell ref="G2:G3"/>
  </mergeCells>
  <printOptions horizontalCentered="1"/>
  <pageMargins left="0.51181102362204722" right="0.51181102362204722" top="0.55118110236220474" bottom="0.55118110236220474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showGridLines="0" topLeftCell="A25" workbookViewId="0">
      <selection activeCell="P63" sqref="P63"/>
    </sheetView>
  </sheetViews>
  <sheetFormatPr baseColWidth="10" defaultColWidth="12" defaultRowHeight="12.75" x14ac:dyDescent="0.2"/>
  <cols>
    <col min="1" max="1" width="65.83203125" style="5" customWidth="1"/>
    <col min="2" max="2" width="19.6640625" style="5" customWidth="1"/>
    <col min="3" max="3" width="20.5" style="5" customWidth="1"/>
    <col min="4" max="4" width="19.5" style="5" customWidth="1"/>
    <col min="5" max="5" width="19" style="5" customWidth="1"/>
    <col min="6" max="6" width="18.83203125" style="5" customWidth="1"/>
    <col min="7" max="7" width="18.33203125" style="5" customWidth="1"/>
    <col min="8" max="16384" width="12" style="5"/>
  </cols>
  <sheetData>
    <row r="1" spans="1:7" ht="80.25" customHeight="1" thickBot="1" x14ac:dyDescent="0.25">
      <c r="A1" s="14" t="s">
        <v>128</v>
      </c>
      <c r="B1" s="15"/>
      <c r="C1" s="15"/>
      <c r="D1" s="15"/>
      <c r="E1" s="15"/>
      <c r="F1" s="15"/>
      <c r="G1" s="16"/>
    </row>
    <row r="2" spans="1:7" ht="13.5" thickBot="1" x14ac:dyDescent="0.25">
      <c r="A2" s="17"/>
      <c r="B2" s="14" t="s">
        <v>56</v>
      </c>
      <c r="C2" s="15"/>
      <c r="D2" s="15"/>
      <c r="E2" s="15"/>
      <c r="F2" s="16"/>
      <c r="G2" s="20" t="s">
        <v>55</v>
      </c>
    </row>
    <row r="3" spans="1:7" ht="24.95" customHeight="1" thickBot="1" x14ac:dyDescent="0.25">
      <c r="A3" s="18" t="s">
        <v>50</v>
      </c>
      <c r="B3" s="19" t="s">
        <v>51</v>
      </c>
      <c r="C3" s="19" t="s">
        <v>114</v>
      </c>
      <c r="D3" s="19" t="s">
        <v>52</v>
      </c>
      <c r="E3" s="19" t="s">
        <v>53</v>
      </c>
      <c r="F3" s="19" t="s">
        <v>54</v>
      </c>
      <c r="G3" s="21"/>
    </row>
    <row r="4" spans="1:7" x14ac:dyDescent="0.2">
      <c r="A4" s="34" t="s">
        <v>57</v>
      </c>
      <c r="B4" s="39">
        <f>SUM(B5:B11)</f>
        <v>506683386.30999994</v>
      </c>
      <c r="C4" s="39">
        <f>SUM(C5:C11)</f>
        <v>-9.3132257461547852E-10</v>
      </c>
      <c r="D4" s="39">
        <f>B4+C4</f>
        <v>506683386.30999994</v>
      </c>
      <c r="E4" s="43">
        <f>SUM(E5:E11)</f>
        <v>456216757.42999995</v>
      </c>
      <c r="F4" s="39">
        <f>SUM(F5:F11)</f>
        <v>444001294.75</v>
      </c>
      <c r="G4" s="40">
        <f>D4-E4</f>
        <v>50466628.879999995</v>
      </c>
    </row>
    <row r="5" spans="1:7" x14ac:dyDescent="0.2">
      <c r="A5" s="35" t="s">
        <v>61</v>
      </c>
      <c r="B5" s="28">
        <v>292112888.13999999</v>
      </c>
      <c r="C5" s="28">
        <v>-15436177.310000001</v>
      </c>
      <c r="D5" s="28">
        <f t="shared" ref="D5:D68" si="0">B5+C5</f>
        <v>276676710.82999998</v>
      </c>
      <c r="E5" s="44">
        <v>254382855.33000001</v>
      </c>
      <c r="F5" s="28">
        <v>254377575.65000001</v>
      </c>
      <c r="G5" s="41">
        <f t="shared" ref="G5:G68" si="1">D5-E5</f>
        <v>22293855.49999997</v>
      </c>
    </row>
    <row r="6" spans="1:7" x14ac:dyDescent="0.2">
      <c r="A6" s="35" t="s">
        <v>62</v>
      </c>
      <c r="B6" s="28">
        <v>2035624.21</v>
      </c>
      <c r="C6" s="28">
        <v>3700000</v>
      </c>
      <c r="D6" s="28">
        <f t="shared" si="0"/>
        <v>5735624.21</v>
      </c>
      <c r="E6" s="44">
        <v>5302837.2699999996</v>
      </c>
      <c r="F6" s="28">
        <v>5302837.2699999996</v>
      </c>
      <c r="G6" s="41">
        <f t="shared" si="1"/>
        <v>432786.94000000041</v>
      </c>
    </row>
    <row r="7" spans="1:7" x14ac:dyDescent="0.2">
      <c r="A7" s="35" t="s">
        <v>63</v>
      </c>
      <c r="B7" s="28">
        <v>59517678.490000002</v>
      </c>
      <c r="C7" s="28">
        <v>4064501.64</v>
      </c>
      <c r="D7" s="28">
        <f t="shared" si="0"/>
        <v>63582180.130000003</v>
      </c>
      <c r="E7" s="44">
        <v>57068070.329999998</v>
      </c>
      <c r="F7" s="28">
        <v>57068070.329999998</v>
      </c>
      <c r="G7" s="41">
        <f t="shared" si="1"/>
        <v>6514109.8000000045</v>
      </c>
    </row>
    <row r="8" spans="1:7" x14ac:dyDescent="0.2">
      <c r="A8" s="35" t="s">
        <v>33</v>
      </c>
      <c r="B8" s="28">
        <v>110278901.97</v>
      </c>
      <c r="C8" s="28">
        <v>3191648.28</v>
      </c>
      <c r="D8" s="28">
        <f t="shared" si="0"/>
        <v>113470550.25</v>
      </c>
      <c r="E8" s="44">
        <v>101086321.47</v>
      </c>
      <c r="F8" s="28">
        <v>88876838.469999999</v>
      </c>
      <c r="G8" s="41">
        <f t="shared" si="1"/>
        <v>12384228.780000001</v>
      </c>
    </row>
    <row r="9" spans="1:7" x14ac:dyDescent="0.2">
      <c r="A9" s="35" t="s">
        <v>64</v>
      </c>
      <c r="B9" s="28">
        <v>41925101.600000001</v>
      </c>
      <c r="C9" s="28">
        <v>1553932.34</v>
      </c>
      <c r="D9" s="28">
        <f t="shared" si="0"/>
        <v>43479033.940000005</v>
      </c>
      <c r="E9" s="44">
        <v>38376673.030000001</v>
      </c>
      <c r="F9" s="28">
        <v>38375973.030000001</v>
      </c>
      <c r="G9" s="41">
        <f t="shared" si="1"/>
        <v>5102360.9100000039</v>
      </c>
    </row>
    <row r="10" spans="1:7" x14ac:dyDescent="0.2">
      <c r="A10" s="35" t="s">
        <v>34</v>
      </c>
      <c r="B10" s="28">
        <v>813191.9</v>
      </c>
      <c r="C10" s="28">
        <v>2926095.05</v>
      </c>
      <c r="D10" s="28">
        <f t="shared" si="0"/>
        <v>3739286.9499999997</v>
      </c>
      <c r="E10" s="44">
        <v>0</v>
      </c>
      <c r="F10" s="28">
        <v>0</v>
      </c>
      <c r="G10" s="41">
        <f t="shared" si="1"/>
        <v>3739286.9499999997</v>
      </c>
    </row>
    <row r="11" spans="1:7" x14ac:dyDescent="0.2">
      <c r="A11" s="35" t="s">
        <v>65</v>
      </c>
      <c r="B11" s="28">
        <v>0</v>
      </c>
      <c r="C11" s="28">
        <v>0</v>
      </c>
      <c r="D11" s="28">
        <f t="shared" si="0"/>
        <v>0</v>
      </c>
      <c r="E11" s="44">
        <v>0</v>
      </c>
      <c r="F11" s="28">
        <v>0</v>
      </c>
      <c r="G11" s="41">
        <f t="shared" si="1"/>
        <v>0</v>
      </c>
    </row>
    <row r="12" spans="1:7" x14ac:dyDescent="0.2">
      <c r="A12" s="36" t="s">
        <v>117</v>
      </c>
      <c r="B12" s="27">
        <f>SUM(B13:B21)</f>
        <v>105596423.09</v>
      </c>
      <c r="C12" s="27">
        <f>SUM(C13:C21)</f>
        <v>9358312.9999999981</v>
      </c>
      <c r="D12" s="27">
        <f t="shared" si="0"/>
        <v>114954736.09</v>
      </c>
      <c r="E12" s="43">
        <f>SUM(E13:E21)</f>
        <v>107783729.69999999</v>
      </c>
      <c r="F12" s="27">
        <f>SUM(F13:F21)</f>
        <v>104468704.39999999</v>
      </c>
      <c r="G12" s="40">
        <f t="shared" si="1"/>
        <v>7171006.3900000155</v>
      </c>
    </row>
    <row r="13" spans="1:7" x14ac:dyDescent="0.2">
      <c r="A13" s="35" t="s">
        <v>66</v>
      </c>
      <c r="B13" s="28">
        <v>9504049.8399999999</v>
      </c>
      <c r="C13" s="28">
        <v>-45381.97</v>
      </c>
      <c r="D13" s="28">
        <f t="shared" si="0"/>
        <v>9458667.8699999992</v>
      </c>
      <c r="E13" s="44">
        <v>8860717.9000000004</v>
      </c>
      <c r="F13" s="28">
        <v>8860717.9000000004</v>
      </c>
      <c r="G13" s="41">
        <f t="shared" si="1"/>
        <v>597949.96999999881</v>
      </c>
    </row>
    <row r="14" spans="1:7" x14ac:dyDescent="0.2">
      <c r="A14" s="35" t="s">
        <v>67</v>
      </c>
      <c r="B14" s="28">
        <v>5313703.1399999997</v>
      </c>
      <c r="C14" s="28">
        <v>1562727.68</v>
      </c>
      <c r="D14" s="28">
        <f t="shared" si="0"/>
        <v>6876430.8199999994</v>
      </c>
      <c r="E14" s="44">
        <v>6412864.04</v>
      </c>
      <c r="F14" s="28">
        <v>6405269.04</v>
      </c>
      <c r="G14" s="41">
        <f t="shared" si="1"/>
        <v>463566.77999999933</v>
      </c>
    </row>
    <row r="15" spans="1:7" x14ac:dyDescent="0.2">
      <c r="A15" s="35" t="s">
        <v>68</v>
      </c>
      <c r="B15" s="28">
        <v>588560</v>
      </c>
      <c r="C15" s="28">
        <v>-450000</v>
      </c>
      <c r="D15" s="28">
        <f t="shared" si="0"/>
        <v>138560</v>
      </c>
      <c r="E15" s="44">
        <v>12500</v>
      </c>
      <c r="F15" s="28">
        <v>12500</v>
      </c>
      <c r="G15" s="41">
        <f t="shared" si="1"/>
        <v>126060</v>
      </c>
    </row>
    <row r="16" spans="1:7" x14ac:dyDescent="0.2">
      <c r="A16" s="35" t="s">
        <v>69</v>
      </c>
      <c r="B16" s="28">
        <v>32103718.949999999</v>
      </c>
      <c r="C16" s="28">
        <v>-2215037.61</v>
      </c>
      <c r="D16" s="28">
        <f t="shared" si="0"/>
        <v>29888681.34</v>
      </c>
      <c r="E16" s="44">
        <v>26048921.27</v>
      </c>
      <c r="F16" s="28">
        <v>26048921.27</v>
      </c>
      <c r="G16" s="41">
        <f t="shared" si="1"/>
        <v>3839760.0700000003</v>
      </c>
    </row>
    <row r="17" spans="1:7" x14ac:dyDescent="0.2">
      <c r="A17" s="35" t="s">
        <v>70</v>
      </c>
      <c r="B17" s="28">
        <v>1990042.66</v>
      </c>
      <c r="C17" s="28">
        <v>1185309.42</v>
      </c>
      <c r="D17" s="28">
        <f t="shared" si="0"/>
        <v>3175352.08</v>
      </c>
      <c r="E17" s="44">
        <v>2787425.2</v>
      </c>
      <c r="F17" s="28">
        <v>2779888.68</v>
      </c>
      <c r="G17" s="41">
        <f t="shared" si="1"/>
        <v>387926.87999999989</v>
      </c>
    </row>
    <row r="18" spans="1:7" x14ac:dyDescent="0.2">
      <c r="A18" s="35" t="s">
        <v>71</v>
      </c>
      <c r="B18" s="28">
        <v>26534424.879999999</v>
      </c>
      <c r="C18" s="28">
        <v>8259843.4299999997</v>
      </c>
      <c r="D18" s="28">
        <f t="shared" si="0"/>
        <v>34794268.310000002</v>
      </c>
      <c r="E18" s="44">
        <v>34690322.719999999</v>
      </c>
      <c r="F18" s="28">
        <v>31390428.940000001</v>
      </c>
      <c r="G18" s="41">
        <f t="shared" si="1"/>
        <v>103945.59000000358</v>
      </c>
    </row>
    <row r="19" spans="1:7" x14ac:dyDescent="0.2">
      <c r="A19" s="35" t="s">
        <v>72</v>
      </c>
      <c r="B19" s="28">
        <v>16920360.469999999</v>
      </c>
      <c r="C19" s="28">
        <v>507279.43</v>
      </c>
      <c r="D19" s="28">
        <f t="shared" si="0"/>
        <v>17427639.899999999</v>
      </c>
      <c r="E19" s="44">
        <v>16487229.16</v>
      </c>
      <c r="F19" s="28">
        <v>16487229.16</v>
      </c>
      <c r="G19" s="41">
        <f t="shared" si="1"/>
        <v>940410.73999999836</v>
      </c>
    </row>
    <row r="20" spans="1:7" x14ac:dyDescent="0.2">
      <c r="A20" s="35" t="s">
        <v>73</v>
      </c>
      <c r="B20" s="28">
        <v>975780</v>
      </c>
      <c r="C20" s="28">
        <v>783926.78</v>
      </c>
      <c r="D20" s="28">
        <f t="shared" si="0"/>
        <v>1759706.78</v>
      </c>
      <c r="E20" s="44">
        <v>1509706.78</v>
      </c>
      <c r="F20" s="28">
        <v>1509706.78</v>
      </c>
      <c r="G20" s="41">
        <f t="shared" si="1"/>
        <v>250000</v>
      </c>
    </row>
    <row r="21" spans="1:7" x14ac:dyDescent="0.2">
      <c r="A21" s="35" t="s">
        <v>74</v>
      </c>
      <c r="B21" s="28">
        <v>11665783.15</v>
      </c>
      <c r="C21" s="28">
        <v>-230354.16</v>
      </c>
      <c r="D21" s="28">
        <f t="shared" si="0"/>
        <v>11435428.99</v>
      </c>
      <c r="E21" s="44">
        <v>10974042.630000001</v>
      </c>
      <c r="F21" s="28">
        <v>10974042.630000001</v>
      </c>
      <c r="G21" s="41">
        <f t="shared" si="1"/>
        <v>461386.3599999994</v>
      </c>
    </row>
    <row r="22" spans="1:7" x14ac:dyDescent="0.2">
      <c r="A22" s="36" t="s">
        <v>58</v>
      </c>
      <c r="B22" s="27">
        <f>SUM(B23:B31)</f>
        <v>135815273.30000001</v>
      </c>
      <c r="C22" s="27">
        <f>SUM(C23:C31)</f>
        <v>84676922.909999996</v>
      </c>
      <c r="D22" s="27">
        <f t="shared" si="0"/>
        <v>220492196.21000001</v>
      </c>
      <c r="E22" s="43">
        <f>SUM(E23:E31)</f>
        <v>177515012.40000001</v>
      </c>
      <c r="F22" s="27">
        <f>SUM(F23:F31)</f>
        <v>174555943.77000001</v>
      </c>
      <c r="G22" s="40">
        <f t="shared" si="1"/>
        <v>42977183.810000002</v>
      </c>
    </row>
    <row r="23" spans="1:7" x14ac:dyDescent="0.2">
      <c r="A23" s="35" t="s">
        <v>75</v>
      </c>
      <c r="B23" s="28">
        <v>34290942.780000001</v>
      </c>
      <c r="C23" s="28">
        <v>23233853.989999998</v>
      </c>
      <c r="D23" s="28">
        <f t="shared" si="0"/>
        <v>57524796.769999996</v>
      </c>
      <c r="E23" s="44">
        <v>56373124.380000003</v>
      </c>
      <c r="F23" s="28">
        <v>55784024.380000003</v>
      </c>
      <c r="G23" s="41">
        <f t="shared" si="1"/>
        <v>1151672.3899999931</v>
      </c>
    </row>
    <row r="24" spans="1:7" x14ac:dyDescent="0.2">
      <c r="A24" s="35" t="s">
        <v>76</v>
      </c>
      <c r="B24" s="28">
        <v>7510303.8799999999</v>
      </c>
      <c r="C24" s="28">
        <v>4270791.47</v>
      </c>
      <c r="D24" s="28">
        <f t="shared" si="0"/>
        <v>11781095.35</v>
      </c>
      <c r="E24" s="44">
        <v>7978790.7000000002</v>
      </c>
      <c r="F24" s="28">
        <v>7978790.7000000002</v>
      </c>
      <c r="G24" s="41">
        <f t="shared" si="1"/>
        <v>3802304.6499999994</v>
      </c>
    </row>
    <row r="25" spans="1:7" x14ac:dyDescent="0.2">
      <c r="A25" s="35" t="s">
        <v>77</v>
      </c>
      <c r="B25" s="28">
        <v>26105637.98</v>
      </c>
      <c r="C25" s="28">
        <v>31803449.93</v>
      </c>
      <c r="D25" s="28">
        <f t="shared" si="0"/>
        <v>57909087.909999996</v>
      </c>
      <c r="E25" s="44">
        <v>28784252.010000002</v>
      </c>
      <c r="F25" s="28">
        <v>28772595.559999999</v>
      </c>
      <c r="G25" s="41">
        <f t="shared" si="1"/>
        <v>29124835.899999995</v>
      </c>
    </row>
    <row r="26" spans="1:7" x14ac:dyDescent="0.2">
      <c r="A26" s="35" t="s">
        <v>78</v>
      </c>
      <c r="B26" s="28">
        <v>7900000</v>
      </c>
      <c r="C26" s="28">
        <v>-191553.42</v>
      </c>
      <c r="D26" s="28">
        <f t="shared" si="0"/>
        <v>7708446.5800000001</v>
      </c>
      <c r="E26" s="44">
        <v>7081855.4800000004</v>
      </c>
      <c r="F26" s="28">
        <v>7081855.4800000004</v>
      </c>
      <c r="G26" s="41">
        <f t="shared" si="1"/>
        <v>626591.09999999963</v>
      </c>
    </row>
    <row r="27" spans="1:7" x14ac:dyDescent="0.2">
      <c r="A27" s="35" t="s">
        <v>79</v>
      </c>
      <c r="B27" s="28">
        <v>18964783.809999999</v>
      </c>
      <c r="C27" s="28">
        <v>8707984.9100000001</v>
      </c>
      <c r="D27" s="28">
        <f t="shared" si="0"/>
        <v>27672768.719999999</v>
      </c>
      <c r="E27" s="44">
        <v>25057007.329999998</v>
      </c>
      <c r="F27" s="28">
        <v>25057007.329999998</v>
      </c>
      <c r="G27" s="41">
        <f t="shared" si="1"/>
        <v>2615761.3900000006</v>
      </c>
    </row>
    <row r="28" spans="1:7" x14ac:dyDescent="0.2">
      <c r="A28" s="35" t="s">
        <v>126</v>
      </c>
      <c r="B28" s="28">
        <v>9165708.8000000007</v>
      </c>
      <c r="C28" s="28">
        <v>1750840.48</v>
      </c>
      <c r="D28" s="28">
        <f t="shared" si="0"/>
        <v>10916549.280000001</v>
      </c>
      <c r="E28" s="44">
        <v>8165083.8399999999</v>
      </c>
      <c r="F28" s="28">
        <v>7750210.8200000003</v>
      </c>
      <c r="G28" s="41">
        <f t="shared" si="1"/>
        <v>2751465.4400000013</v>
      </c>
    </row>
    <row r="29" spans="1:7" x14ac:dyDescent="0.2">
      <c r="A29" s="35" t="s">
        <v>80</v>
      </c>
      <c r="B29" s="28">
        <v>1148335.01</v>
      </c>
      <c r="C29" s="28">
        <v>-211845.65</v>
      </c>
      <c r="D29" s="28">
        <f t="shared" si="0"/>
        <v>936489.36</v>
      </c>
      <c r="E29" s="44">
        <v>671241.9</v>
      </c>
      <c r="F29" s="28">
        <v>637254.74</v>
      </c>
      <c r="G29" s="41">
        <f t="shared" si="1"/>
        <v>265247.45999999996</v>
      </c>
    </row>
    <row r="30" spans="1:7" x14ac:dyDescent="0.2">
      <c r="A30" s="35" t="s">
        <v>81</v>
      </c>
      <c r="B30" s="28">
        <v>10602352</v>
      </c>
      <c r="C30" s="28">
        <v>14053391.550000001</v>
      </c>
      <c r="D30" s="28">
        <f t="shared" si="0"/>
        <v>24655743.550000001</v>
      </c>
      <c r="E30" s="44">
        <v>24527037.57</v>
      </c>
      <c r="F30" s="28">
        <v>24527037.57</v>
      </c>
      <c r="G30" s="41">
        <f t="shared" si="1"/>
        <v>128705.98000000045</v>
      </c>
    </row>
    <row r="31" spans="1:7" x14ac:dyDescent="0.2">
      <c r="A31" s="35" t="s">
        <v>18</v>
      </c>
      <c r="B31" s="28">
        <v>20127209.039999999</v>
      </c>
      <c r="C31" s="28">
        <v>1260009.6499999999</v>
      </c>
      <c r="D31" s="28">
        <f t="shared" si="0"/>
        <v>21387218.689999998</v>
      </c>
      <c r="E31" s="44">
        <v>18876619.190000001</v>
      </c>
      <c r="F31" s="28">
        <v>16967167.190000001</v>
      </c>
      <c r="G31" s="41">
        <f t="shared" si="1"/>
        <v>2510599.4999999963</v>
      </c>
    </row>
    <row r="32" spans="1:7" x14ac:dyDescent="0.2">
      <c r="A32" s="36" t="s">
        <v>118</v>
      </c>
      <c r="B32" s="27">
        <f>SUM(B33:B41)</f>
        <v>153489615.72999999</v>
      </c>
      <c r="C32" s="27">
        <f>SUM(C33:C41)</f>
        <v>2254601.7299999995</v>
      </c>
      <c r="D32" s="27">
        <f t="shared" si="0"/>
        <v>155744217.45999998</v>
      </c>
      <c r="E32" s="43">
        <f>SUM(E33:E41)</f>
        <v>152616177.37</v>
      </c>
      <c r="F32" s="27">
        <f>SUM(F33:F41)</f>
        <v>152616177.37</v>
      </c>
      <c r="G32" s="40">
        <f t="shared" si="1"/>
        <v>3128040.0899999738</v>
      </c>
    </row>
    <row r="33" spans="1:7" x14ac:dyDescent="0.2">
      <c r="A33" s="35" t="s">
        <v>82</v>
      </c>
      <c r="B33" s="28">
        <v>0</v>
      </c>
      <c r="C33" s="28">
        <v>1200000</v>
      </c>
      <c r="D33" s="28">
        <f t="shared" si="0"/>
        <v>1200000</v>
      </c>
      <c r="E33" s="44">
        <v>1200000</v>
      </c>
      <c r="F33" s="28">
        <v>1200000</v>
      </c>
      <c r="G33" s="41">
        <f t="shared" si="1"/>
        <v>0</v>
      </c>
    </row>
    <row r="34" spans="1:7" x14ac:dyDescent="0.2">
      <c r="A34" s="35" t="s">
        <v>83</v>
      </c>
      <c r="B34" s="28">
        <v>94486943.739999995</v>
      </c>
      <c r="C34" s="28">
        <v>5350549.93</v>
      </c>
      <c r="D34" s="28">
        <f t="shared" si="0"/>
        <v>99837493.669999987</v>
      </c>
      <c r="E34" s="44">
        <v>98867493.670000002</v>
      </c>
      <c r="F34" s="28">
        <v>98867493.670000002</v>
      </c>
      <c r="G34" s="41">
        <f t="shared" si="1"/>
        <v>969999.9999999851</v>
      </c>
    </row>
    <row r="35" spans="1:7" x14ac:dyDescent="0.2">
      <c r="A35" s="35" t="s">
        <v>84</v>
      </c>
      <c r="B35" s="28">
        <v>23850000</v>
      </c>
      <c r="C35" s="28">
        <v>-6816048.2000000002</v>
      </c>
      <c r="D35" s="28">
        <f t="shared" si="0"/>
        <v>17033951.800000001</v>
      </c>
      <c r="E35" s="44">
        <v>16251639.82</v>
      </c>
      <c r="F35" s="28">
        <v>16251639.82</v>
      </c>
      <c r="G35" s="41">
        <f t="shared" si="1"/>
        <v>782311.98000000045</v>
      </c>
    </row>
    <row r="36" spans="1:7" x14ac:dyDescent="0.2">
      <c r="A36" s="35" t="s">
        <v>85</v>
      </c>
      <c r="B36" s="28">
        <v>35152671.990000002</v>
      </c>
      <c r="C36" s="28">
        <v>2520100</v>
      </c>
      <c r="D36" s="28">
        <f t="shared" si="0"/>
        <v>37672771.990000002</v>
      </c>
      <c r="E36" s="44">
        <v>36297043.880000003</v>
      </c>
      <c r="F36" s="28">
        <v>36297043.880000003</v>
      </c>
      <c r="G36" s="41">
        <f t="shared" si="1"/>
        <v>1375728.1099999994</v>
      </c>
    </row>
    <row r="37" spans="1:7" x14ac:dyDescent="0.2">
      <c r="A37" s="35" t="s">
        <v>39</v>
      </c>
      <c r="B37" s="28">
        <v>0</v>
      </c>
      <c r="C37" s="28">
        <v>0</v>
      </c>
      <c r="D37" s="28">
        <f t="shared" si="0"/>
        <v>0</v>
      </c>
      <c r="E37" s="44">
        <v>0</v>
      </c>
      <c r="F37" s="28">
        <v>0</v>
      </c>
      <c r="G37" s="41">
        <f t="shared" si="1"/>
        <v>0</v>
      </c>
    </row>
    <row r="38" spans="1:7" x14ac:dyDescent="0.2">
      <c r="A38" s="35" t="s">
        <v>86</v>
      </c>
      <c r="B38" s="28">
        <v>0</v>
      </c>
      <c r="C38" s="28">
        <v>0</v>
      </c>
      <c r="D38" s="28">
        <f t="shared" si="0"/>
        <v>0</v>
      </c>
      <c r="E38" s="44">
        <v>0</v>
      </c>
      <c r="F38" s="28">
        <v>0</v>
      </c>
      <c r="G38" s="41">
        <f t="shared" si="1"/>
        <v>0</v>
      </c>
    </row>
    <row r="39" spans="1:7" x14ac:dyDescent="0.2">
      <c r="A39" s="35" t="s">
        <v>87</v>
      </c>
      <c r="B39" s="28">
        <v>0</v>
      </c>
      <c r="C39" s="28">
        <v>0</v>
      </c>
      <c r="D39" s="28">
        <f t="shared" si="0"/>
        <v>0</v>
      </c>
      <c r="E39" s="44">
        <v>0</v>
      </c>
      <c r="F39" s="28">
        <v>0</v>
      </c>
      <c r="G39" s="41">
        <f t="shared" si="1"/>
        <v>0</v>
      </c>
    </row>
    <row r="40" spans="1:7" x14ac:dyDescent="0.2">
      <c r="A40" s="35" t="s">
        <v>35</v>
      </c>
      <c r="B40" s="28">
        <v>0</v>
      </c>
      <c r="C40" s="28">
        <v>0</v>
      </c>
      <c r="D40" s="28">
        <f t="shared" si="0"/>
        <v>0</v>
      </c>
      <c r="E40" s="44">
        <v>0</v>
      </c>
      <c r="F40" s="28">
        <v>0</v>
      </c>
      <c r="G40" s="41">
        <f t="shared" si="1"/>
        <v>0</v>
      </c>
    </row>
    <row r="41" spans="1:7" x14ac:dyDescent="0.2">
      <c r="A41" s="35" t="s">
        <v>88</v>
      </c>
      <c r="B41" s="28">
        <v>0</v>
      </c>
      <c r="C41" s="28">
        <v>0</v>
      </c>
      <c r="D41" s="28">
        <f t="shared" si="0"/>
        <v>0</v>
      </c>
      <c r="E41" s="44">
        <v>0</v>
      </c>
      <c r="F41" s="28">
        <v>0</v>
      </c>
      <c r="G41" s="41">
        <f t="shared" si="1"/>
        <v>0</v>
      </c>
    </row>
    <row r="42" spans="1:7" x14ac:dyDescent="0.2">
      <c r="A42" s="36" t="s">
        <v>119</v>
      </c>
      <c r="B42" s="27">
        <f>SUM(B43:B51)</f>
        <v>19876026.879999999</v>
      </c>
      <c r="C42" s="27">
        <f>SUM(C43:C51)</f>
        <v>93678776.730000004</v>
      </c>
      <c r="D42" s="27">
        <f t="shared" si="0"/>
        <v>113554803.61</v>
      </c>
      <c r="E42" s="43">
        <f>SUM(E43:E51)</f>
        <v>73986816.779999986</v>
      </c>
      <c r="F42" s="27">
        <f>SUM(F43:F51)</f>
        <v>73986816.779999986</v>
      </c>
      <c r="G42" s="40">
        <f t="shared" si="1"/>
        <v>39567986.830000013</v>
      </c>
    </row>
    <row r="43" spans="1:7" x14ac:dyDescent="0.2">
      <c r="A43" s="37" t="s">
        <v>89</v>
      </c>
      <c r="B43" s="28">
        <v>4087124</v>
      </c>
      <c r="C43" s="28">
        <v>733246.43</v>
      </c>
      <c r="D43" s="28">
        <f t="shared" si="0"/>
        <v>4820370.43</v>
      </c>
      <c r="E43" s="44">
        <v>4679257.0999999996</v>
      </c>
      <c r="F43" s="28">
        <v>4679257.0999999996</v>
      </c>
      <c r="G43" s="41">
        <f t="shared" si="1"/>
        <v>141113.33000000007</v>
      </c>
    </row>
    <row r="44" spans="1:7" x14ac:dyDescent="0.2">
      <c r="A44" s="35" t="s">
        <v>90</v>
      </c>
      <c r="B44" s="28">
        <v>746181.09</v>
      </c>
      <c r="C44" s="28">
        <v>8640729.3200000003</v>
      </c>
      <c r="D44" s="28">
        <f t="shared" si="0"/>
        <v>9386910.4100000001</v>
      </c>
      <c r="E44" s="44">
        <v>9274846.2799999993</v>
      </c>
      <c r="F44" s="28">
        <v>9274846.2799999993</v>
      </c>
      <c r="G44" s="41">
        <f t="shared" si="1"/>
        <v>112064.13000000082</v>
      </c>
    </row>
    <row r="45" spans="1:7" x14ac:dyDescent="0.2">
      <c r="A45" s="35" t="s">
        <v>91</v>
      </c>
      <c r="B45" s="28">
        <v>634497.30000000005</v>
      </c>
      <c r="C45" s="28">
        <v>9502.7000000000007</v>
      </c>
      <c r="D45" s="28">
        <f t="shared" si="0"/>
        <v>644000</v>
      </c>
      <c r="E45" s="44">
        <v>464000</v>
      </c>
      <c r="F45" s="28">
        <v>464000</v>
      </c>
      <c r="G45" s="41">
        <f t="shared" si="1"/>
        <v>180000</v>
      </c>
    </row>
    <row r="46" spans="1:7" x14ac:dyDescent="0.2">
      <c r="A46" s="35" t="s">
        <v>92</v>
      </c>
      <c r="B46" s="28">
        <v>0</v>
      </c>
      <c r="C46" s="28">
        <v>44869870.710000001</v>
      </c>
      <c r="D46" s="28">
        <f t="shared" si="0"/>
        <v>44869870.710000001</v>
      </c>
      <c r="E46" s="44">
        <v>23542173.390000001</v>
      </c>
      <c r="F46" s="28">
        <v>23542173.390000001</v>
      </c>
      <c r="G46" s="41">
        <f t="shared" si="1"/>
        <v>21327697.32</v>
      </c>
    </row>
    <row r="47" spans="1:7" x14ac:dyDescent="0.2">
      <c r="A47" s="35" t="s">
        <v>93</v>
      </c>
      <c r="B47" s="28">
        <v>1342973.35</v>
      </c>
      <c r="C47" s="28">
        <v>6658862.7000000002</v>
      </c>
      <c r="D47" s="28">
        <f t="shared" si="0"/>
        <v>8001836.0500000007</v>
      </c>
      <c r="E47" s="44">
        <v>8001836.0499999998</v>
      </c>
      <c r="F47" s="28">
        <v>8001836.0499999998</v>
      </c>
      <c r="G47" s="41">
        <f t="shared" si="1"/>
        <v>0</v>
      </c>
    </row>
    <row r="48" spans="1:7" x14ac:dyDescent="0.2">
      <c r="A48" s="35" t="s">
        <v>94</v>
      </c>
      <c r="B48" s="28">
        <v>2208703.44</v>
      </c>
      <c r="C48" s="28">
        <v>31410271.09</v>
      </c>
      <c r="D48" s="28">
        <f t="shared" si="0"/>
        <v>33618974.530000001</v>
      </c>
      <c r="E48" s="44">
        <v>18388576.579999998</v>
      </c>
      <c r="F48" s="28">
        <v>18388576.579999998</v>
      </c>
      <c r="G48" s="41">
        <f t="shared" si="1"/>
        <v>15230397.950000003</v>
      </c>
    </row>
    <row r="49" spans="1:7" x14ac:dyDescent="0.2">
      <c r="A49" s="35" t="s">
        <v>95</v>
      </c>
      <c r="B49" s="28">
        <v>0</v>
      </c>
      <c r="C49" s="28">
        <v>0</v>
      </c>
      <c r="D49" s="28">
        <f t="shared" si="0"/>
        <v>0</v>
      </c>
      <c r="E49" s="44">
        <v>0</v>
      </c>
      <c r="F49" s="28">
        <v>0</v>
      </c>
      <c r="G49" s="41">
        <f t="shared" si="1"/>
        <v>0</v>
      </c>
    </row>
    <row r="50" spans="1:7" x14ac:dyDescent="0.2">
      <c r="A50" s="35" t="s">
        <v>96</v>
      </c>
      <c r="B50" s="28">
        <v>10000000</v>
      </c>
      <c r="C50" s="28">
        <v>-2499999.2599999998</v>
      </c>
      <c r="D50" s="28">
        <f t="shared" si="0"/>
        <v>7500000.7400000002</v>
      </c>
      <c r="E50" s="44">
        <v>7500000</v>
      </c>
      <c r="F50" s="28">
        <v>7500000</v>
      </c>
      <c r="G50" s="41">
        <f t="shared" si="1"/>
        <v>0.74000000022351742</v>
      </c>
    </row>
    <row r="51" spans="1:7" x14ac:dyDescent="0.2">
      <c r="A51" s="35" t="s">
        <v>97</v>
      </c>
      <c r="B51" s="28">
        <v>856547.7</v>
      </c>
      <c r="C51" s="28">
        <v>3856293.04</v>
      </c>
      <c r="D51" s="28">
        <f t="shared" si="0"/>
        <v>4712840.74</v>
      </c>
      <c r="E51" s="44">
        <v>2136127.38</v>
      </c>
      <c r="F51" s="28">
        <v>2136127.38</v>
      </c>
      <c r="G51" s="41">
        <f t="shared" si="1"/>
        <v>2576713.3600000003</v>
      </c>
    </row>
    <row r="52" spans="1:7" x14ac:dyDescent="0.2">
      <c r="A52" s="36" t="s">
        <v>59</v>
      </c>
      <c r="B52" s="27">
        <f>SUM(B53:B55)</f>
        <v>162958106.09999999</v>
      </c>
      <c r="C52" s="27">
        <f>SUM(C53:C55)</f>
        <v>84595073.140000001</v>
      </c>
      <c r="D52" s="27">
        <f t="shared" si="0"/>
        <v>247553179.24000001</v>
      </c>
      <c r="E52" s="43">
        <f>SUM(E53:E55)</f>
        <v>125681790.31999999</v>
      </c>
      <c r="F52" s="27">
        <f>SUM(F53:F55)</f>
        <v>125681790.31999999</v>
      </c>
      <c r="G52" s="40">
        <f t="shared" si="1"/>
        <v>121871388.92000002</v>
      </c>
    </row>
    <row r="53" spans="1:7" x14ac:dyDescent="0.2">
      <c r="A53" s="35" t="s">
        <v>98</v>
      </c>
      <c r="B53" s="28">
        <v>162958106.09999999</v>
      </c>
      <c r="C53" s="28">
        <v>24135895.289999999</v>
      </c>
      <c r="D53" s="28">
        <f t="shared" si="0"/>
        <v>187094001.38999999</v>
      </c>
      <c r="E53" s="44">
        <v>108624680.73999999</v>
      </c>
      <c r="F53" s="28">
        <v>108624680.73999999</v>
      </c>
      <c r="G53" s="41">
        <f t="shared" si="1"/>
        <v>78469320.649999991</v>
      </c>
    </row>
    <row r="54" spans="1:7" x14ac:dyDescent="0.2">
      <c r="A54" s="35" t="s">
        <v>99</v>
      </c>
      <c r="B54" s="28">
        <v>0</v>
      </c>
      <c r="C54" s="28">
        <v>60459177.850000001</v>
      </c>
      <c r="D54" s="28">
        <f t="shared" si="0"/>
        <v>60459177.850000001</v>
      </c>
      <c r="E54" s="44">
        <v>17057109.579999998</v>
      </c>
      <c r="F54" s="28">
        <v>17057109.579999998</v>
      </c>
      <c r="G54" s="41">
        <f t="shared" si="1"/>
        <v>43402068.270000003</v>
      </c>
    </row>
    <row r="55" spans="1:7" x14ac:dyDescent="0.2">
      <c r="A55" s="35" t="s">
        <v>100</v>
      </c>
      <c r="B55" s="28">
        <v>0</v>
      </c>
      <c r="C55" s="28">
        <v>0</v>
      </c>
      <c r="D55" s="28">
        <f t="shared" si="0"/>
        <v>0</v>
      </c>
      <c r="E55" s="44">
        <v>0</v>
      </c>
      <c r="F55" s="28">
        <v>0</v>
      </c>
      <c r="G55" s="41">
        <f t="shared" si="1"/>
        <v>0</v>
      </c>
    </row>
    <row r="56" spans="1:7" x14ac:dyDescent="0.2">
      <c r="A56" s="36" t="s">
        <v>120</v>
      </c>
      <c r="B56" s="27">
        <f>SUM(B57:B63)</f>
        <v>10000000</v>
      </c>
      <c r="C56" s="27">
        <f>SUM(C57:C63)</f>
        <v>-10000000</v>
      </c>
      <c r="D56" s="27">
        <f t="shared" si="0"/>
        <v>0</v>
      </c>
      <c r="E56" s="43">
        <f>SUM(E57:E63)</f>
        <v>0</v>
      </c>
      <c r="F56" s="27">
        <f>SUM(F57:F63)</f>
        <v>0</v>
      </c>
      <c r="G56" s="40">
        <f t="shared" si="1"/>
        <v>0</v>
      </c>
    </row>
    <row r="57" spans="1:7" x14ac:dyDescent="0.2">
      <c r="A57" s="35" t="s">
        <v>127</v>
      </c>
      <c r="B57" s="28">
        <v>0</v>
      </c>
      <c r="C57" s="28">
        <v>0</v>
      </c>
      <c r="D57" s="28">
        <f t="shared" si="0"/>
        <v>0</v>
      </c>
      <c r="E57" s="44">
        <v>0</v>
      </c>
      <c r="F57" s="28">
        <v>0</v>
      </c>
      <c r="G57" s="41">
        <f t="shared" si="1"/>
        <v>0</v>
      </c>
    </row>
    <row r="58" spans="1:7" x14ac:dyDescent="0.2">
      <c r="A58" s="35" t="s">
        <v>101</v>
      </c>
      <c r="B58" s="28">
        <v>0</v>
      </c>
      <c r="C58" s="28">
        <v>0</v>
      </c>
      <c r="D58" s="28">
        <f t="shared" si="0"/>
        <v>0</v>
      </c>
      <c r="E58" s="44">
        <v>0</v>
      </c>
      <c r="F58" s="28">
        <v>0</v>
      </c>
      <c r="G58" s="41">
        <f t="shared" si="1"/>
        <v>0</v>
      </c>
    </row>
    <row r="59" spans="1:7" x14ac:dyDescent="0.2">
      <c r="A59" s="35" t="s">
        <v>102</v>
      </c>
      <c r="B59" s="28">
        <v>0</v>
      </c>
      <c r="C59" s="28">
        <v>0</v>
      </c>
      <c r="D59" s="28">
        <f t="shared" si="0"/>
        <v>0</v>
      </c>
      <c r="E59" s="44">
        <v>0</v>
      </c>
      <c r="F59" s="28">
        <v>0</v>
      </c>
      <c r="G59" s="41">
        <f t="shared" si="1"/>
        <v>0</v>
      </c>
    </row>
    <row r="60" spans="1:7" x14ac:dyDescent="0.2">
      <c r="A60" s="35" t="s">
        <v>103</v>
      </c>
      <c r="B60" s="28">
        <v>0</v>
      </c>
      <c r="C60" s="28">
        <v>0</v>
      </c>
      <c r="D60" s="28">
        <f t="shared" si="0"/>
        <v>0</v>
      </c>
      <c r="E60" s="44">
        <v>0</v>
      </c>
      <c r="F60" s="28">
        <v>0</v>
      </c>
      <c r="G60" s="41">
        <f t="shared" si="1"/>
        <v>0</v>
      </c>
    </row>
    <row r="61" spans="1:7" x14ac:dyDescent="0.2">
      <c r="A61" s="35" t="s">
        <v>104</v>
      </c>
      <c r="B61" s="28">
        <v>0</v>
      </c>
      <c r="C61" s="28">
        <v>0</v>
      </c>
      <c r="D61" s="28">
        <f t="shared" si="0"/>
        <v>0</v>
      </c>
      <c r="E61" s="44">
        <v>0</v>
      </c>
      <c r="F61" s="28">
        <v>0</v>
      </c>
      <c r="G61" s="41">
        <f t="shared" si="1"/>
        <v>0</v>
      </c>
    </row>
    <row r="62" spans="1:7" x14ac:dyDescent="0.2">
      <c r="A62" s="35" t="s">
        <v>105</v>
      </c>
      <c r="B62" s="28">
        <v>0</v>
      </c>
      <c r="C62" s="28">
        <v>0</v>
      </c>
      <c r="D62" s="28">
        <f t="shared" si="0"/>
        <v>0</v>
      </c>
      <c r="E62" s="44">
        <v>0</v>
      </c>
      <c r="F62" s="28">
        <v>0</v>
      </c>
      <c r="G62" s="41">
        <f t="shared" si="1"/>
        <v>0</v>
      </c>
    </row>
    <row r="63" spans="1:7" x14ac:dyDescent="0.2">
      <c r="A63" s="35" t="s">
        <v>106</v>
      </c>
      <c r="B63" s="28">
        <v>10000000</v>
      </c>
      <c r="C63" s="28">
        <v>-10000000</v>
      </c>
      <c r="D63" s="28">
        <f t="shared" si="0"/>
        <v>0</v>
      </c>
      <c r="E63" s="44">
        <v>0</v>
      </c>
      <c r="F63" s="28">
        <v>0</v>
      </c>
      <c r="G63" s="41">
        <f t="shared" si="1"/>
        <v>0</v>
      </c>
    </row>
    <row r="64" spans="1:7" x14ac:dyDescent="0.2">
      <c r="A64" s="36" t="s">
        <v>121</v>
      </c>
      <c r="B64" s="27">
        <f>SUM(B65:B67)</f>
        <v>0</v>
      </c>
      <c r="C64" s="27">
        <f>SUM(C65:C67)</f>
        <v>0</v>
      </c>
      <c r="D64" s="27">
        <f t="shared" si="0"/>
        <v>0</v>
      </c>
      <c r="E64" s="43">
        <f>SUM(E65:E67)</f>
        <v>0</v>
      </c>
      <c r="F64" s="27">
        <f>SUM(F65:F67)</f>
        <v>0</v>
      </c>
      <c r="G64" s="40">
        <f t="shared" si="1"/>
        <v>0</v>
      </c>
    </row>
    <row r="65" spans="1:7" x14ac:dyDescent="0.2">
      <c r="A65" s="35" t="s">
        <v>36</v>
      </c>
      <c r="B65" s="28">
        <v>0</v>
      </c>
      <c r="C65" s="28">
        <v>0</v>
      </c>
      <c r="D65" s="28">
        <f t="shared" si="0"/>
        <v>0</v>
      </c>
      <c r="E65" s="44">
        <v>0</v>
      </c>
      <c r="F65" s="28">
        <v>0</v>
      </c>
      <c r="G65" s="41">
        <f t="shared" si="1"/>
        <v>0</v>
      </c>
    </row>
    <row r="66" spans="1:7" x14ac:dyDescent="0.2">
      <c r="A66" s="35" t="s">
        <v>37</v>
      </c>
      <c r="B66" s="28">
        <v>0</v>
      </c>
      <c r="C66" s="28">
        <v>0</v>
      </c>
      <c r="D66" s="28">
        <f t="shared" si="0"/>
        <v>0</v>
      </c>
      <c r="E66" s="44">
        <v>0</v>
      </c>
      <c r="F66" s="28">
        <v>0</v>
      </c>
      <c r="G66" s="41">
        <f t="shared" si="1"/>
        <v>0</v>
      </c>
    </row>
    <row r="67" spans="1:7" x14ac:dyDescent="0.2">
      <c r="A67" s="35" t="s">
        <v>38</v>
      </c>
      <c r="B67" s="28">
        <v>0</v>
      </c>
      <c r="C67" s="28">
        <v>0</v>
      </c>
      <c r="D67" s="28">
        <f t="shared" si="0"/>
        <v>0</v>
      </c>
      <c r="E67" s="44">
        <v>0</v>
      </c>
      <c r="F67" s="28">
        <v>0</v>
      </c>
      <c r="G67" s="41">
        <f t="shared" si="1"/>
        <v>0</v>
      </c>
    </row>
    <row r="68" spans="1:7" x14ac:dyDescent="0.2">
      <c r="A68" s="36" t="s">
        <v>60</v>
      </c>
      <c r="B68" s="27">
        <f>SUM(B69:B75)</f>
        <v>15750000</v>
      </c>
      <c r="C68" s="27">
        <f>SUM(C69:C75)</f>
        <v>-1762807.38</v>
      </c>
      <c r="D68" s="27">
        <f t="shared" si="0"/>
        <v>13987192.620000001</v>
      </c>
      <c r="E68" s="43">
        <f>SUM(E69:E75)</f>
        <v>13987192.619999999</v>
      </c>
      <c r="F68" s="27">
        <f>SUM(F69:F75)</f>
        <v>13987192.619999999</v>
      </c>
      <c r="G68" s="40">
        <f t="shared" si="1"/>
        <v>0</v>
      </c>
    </row>
    <row r="69" spans="1:7" x14ac:dyDescent="0.2">
      <c r="A69" s="35" t="s">
        <v>107</v>
      </c>
      <c r="B69" s="28">
        <v>8450000</v>
      </c>
      <c r="C69" s="28">
        <v>401970.44</v>
      </c>
      <c r="D69" s="28">
        <f t="shared" ref="D69:D75" si="2">B69+C69</f>
        <v>8851970.4399999995</v>
      </c>
      <c r="E69" s="44">
        <v>8851970.4399999995</v>
      </c>
      <c r="F69" s="28">
        <v>8851970.4399999995</v>
      </c>
      <c r="G69" s="41">
        <f t="shared" ref="G69:G75" si="3">D69-E69</f>
        <v>0</v>
      </c>
    </row>
    <row r="70" spans="1:7" x14ac:dyDescent="0.2">
      <c r="A70" s="35" t="s">
        <v>108</v>
      </c>
      <c r="B70" s="28">
        <v>7300000</v>
      </c>
      <c r="C70" s="28">
        <v>-2164777.8199999998</v>
      </c>
      <c r="D70" s="28">
        <f t="shared" si="2"/>
        <v>5135222.18</v>
      </c>
      <c r="E70" s="44">
        <v>5135222.18</v>
      </c>
      <c r="F70" s="28">
        <v>5135222.18</v>
      </c>
      <c r="G70" s="41">
        <f t="shared" si="3"/>
        <v>0</v>
      </c>
    </row>
    <row r="71" spans="1:7" x14ac:dyDescent="0.2">
      <c r="A71" s="35" t="s">
        <v>109</v>
      </c>
      <c r="B71" s="28">
        <v>0</v>
      </c>
      <c r="C71" s="28">
        <v>0</v>
      </c>
      <c r="D71" s="28">
        <f t="shared" si="2"/>
        <v>0</v>
      </c>
      <c r="E71" s="44">
        <v>0</v>
      </c>
      <c r="F71" s="28">
        <v>0</v>
      </c>
      <c r="G71" s="41">
        <f t="shared" si="3"/>
        <v>0</v>
      </c>
    </row>
    <row r="72" spans="1:7" x14ac:dyDescent="0.2">
      <c r="A72" s="35" t="s">
        <v>110</v>
      </c>
      <c r="B72" s="28">
        <v>0</v>
      </c>
      <c r="C72" s="28">
        <v>0</v>
      </c>
      <c r="D72" s="28">
        <f t="shared" si="2"/>
        <v>0</v>
      </c>
      <c r="E72" s="44">
        <v>0</v>
      </c>
      <c r="F72" s="28">
        <v>0</v>
      </c>
      <c r="G72" s="41">
        <f t="shared" si="3"/>
        <v>0</v>
      </c>
    </row>
    <row r="73" spans="1:7" x14ac:dyDescent="0.2">
      <c r="A73" s="35" t="s">
        <v>111</v>
      </c>
      <c r="B73" s="28">
        <v>0</v>
      </c>
      <c r="C73" s="28">
        <v>0</v>
      </c>
      <c r="D73" s="28">
        <f t="shared" si="2"/>
        <v>0</v>
      </c>
      <c r="E73" s="44">
        <v>0</v>
      </c>
      <c r="F73" s="28">
        <v>0</v>
      </c>
      <c r="G73" s="41">
        <f t="shared" si="3"/>
        <v>0</v>
      </c>
    </row>
    <row r="74" spans="1:7" x14ac:dyDescent="0.2">
      <c r="A74" s="35" t="s">
        <v>112</v>
      </c>
      <c r="B74" s="28">
        <v>0</v>
      </c>
      <c r="C74" s="28">
        <v>0</v>
      </c>
      <c r="D74" s="28">
        <f t="shared" si="2"/>
        <v>0</v>
      </c>
      <c r="E74" s="44">
        <v>0</v>
      </c>
      <c r="F74" s="28">
        <v>0</v>
      </c>
      <c r="G74" s="41">
        <f t="shared" si="3"/>
        <v>0</v>
      </c>
    </row>
    <row r="75" spans="1:7" ht="13.5" thickBot="1" x14ac:dyDescent="0.25">
      <c r="A75" s="38" t="s">
        <v>113</v>
      </c>
      <c r="B75" s="29">
        <v>0</v>
      </c>
      <c r="C75" s="29">
        <v>0</v>
      </c>
      <c r="D75" s="29">
        <f t="shared" si="2"/>
        <v>0</v>
      </c>
      <c r="E75" s="32">
        <v>0</v>
      </c>
      <c r="F75" s="29">
        <v>0</v>
      </c>
      <c r="G75" s="42">
        <f t="shared" si="3"/>
        <v>0</v>
      </c>
    </row>
    <row r="76" spans="1:7" ht="13.5" thickBot="1" x14ac:dyDescent="0.25">
      <c r="A76" s="30" t="s">
        <v>122</v>
      </c>
      <c r="B76" s="31">
        <f t="shared" ref="B76:G76" si="4">SUM(B4+B12+B22+B32+B42+B52+B56+B64+B68)</f>
        <v>1110168831.4100001</v>
      </c>
      <c r="C76" s="45">
        <f t="shared" si="4"/>
        <v>262800880.13</v>
      </c>
      <c r="D76" s="31">
        <f t="shared" si="4"/>
        <v>1372969711.5399997</v>
      </c>
      <c r="E76" s="45">
        <f t="shared" si="4"/>
        <v>1107787476.6199996</v>
      </c>
      <c r="F76" s="31">
        <f t="shared" si="4"/>
        <v>1089297920.0099998</v>
      </c>
      <c r="G76" s="46">
        <f t="shared" si="4"/>
        <v>265182234.92000002</v>
      </c>
    </row>
    <row r="78" spans="1:7" x14ac:dyDescent="0.2">
      <c r="A78" s="5" t="s">
        <v>115</v>
      </c>
    </row>
    <row r="82" spans="1:5" x14ac:dyDescent="0.2">
      <c r="A82" s="6"/>
      <c r="B82" s="6"/>
      <c r="C82" s="6"/>
      <c r="D82" s="6"/>
      <c r="E82" s="6"/>
    </row>
    <row r="83" spans="1:5" x14ac:dyDescent="0.2">
      <c r="A83" s="6"/>
      <c r="B83" s="6"/>
      <c r="C83" s="6"/>
      <c r="D83" s="6"/>
      <c r="E83" s="6"/>
    </row>
    <row r="84" spans="1:5" x14ac:dyDescent="0.2">
      <c r="A84" s="10" t="s">
        <v>159</v>
      </c>
      <c r="B84" s="10"/>
      <c r="C84" s="11" t="s">
        <v>160</v>
      </c>
      <c r="D84" s="11"/>
      <c r="E84" s="11"/>
    </row>
    <row r="85" spans="1:5" ht="15" x14ac:dyDescent="0.25">
      <c r="A85" s="12" t="s">
        <v>161</v>
      </c>
      <c r="B85" s="12"/>
      <c r="C85" s="13" t="s">
        <v>162</v>
      </c>
      <c r="D85" s="13"/>
      <c r="E85" s="13"/>
    </row>
    <row r="86" spans="1:5" ht="15" x14ac:dyDescent="0.25">
      <c r="A86" s="12" t="s">
        <v>163</v>
      </c>
      <c r="B86" s="12"/>
      <c r="C86" s="13" t="s">
        <v>164</v>
      </c>
      <c r="D86" s="13"/>
      <c r="E86" s="13"/>
    </row>
    <row r="87" spans="1:5" x14ac:dyDescent="0.2">
      <c r="A87" s="6"/>
      <c r="B87" s="6"/>
      <c r="C87" s="6"/>
      <c r="D87" s="6"/>
      <c r="E87" s="6"/>
    </row>
  </sheetData>
  <sheetProtection formatCells="0" formatColumns="0" formatRows="0" autoFilter="0"/>
  <mergeCells count="9">
    <mergeCell ref="A86:B86"/>
    <mergeCell ref="C86:E86"/>
    <mergeCell ref="A84:B84"/>
    <mergeCell ref="C84:E84"/>
    <mergeCell ref="A1:G1"/>
    <mergeCell ref="G2:G3"/>
    <mergeCell ref="B2:F2"/>
    <mergeCell ref="A85:B85"/>
    <mergeCell ref="C85:E85"/>
  </mergeCells>
  <printOptions horizontalCentered="1"/>
  <pageMargins left="0.51181102362204722" right="0.31496062992125984" top="0.55118110236220474" bottom="0.35433070866141736" header="0.31496062992125984" footer="0.31496062992125984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showGridLines="0" workbookViewId="0">
      <selection activeCell="I14" sqref="I14"/>
    </sheetView>
  </sheetViews>
  <sheetFormatPr baseColWidth="10" defaultColWidth="12" defaultRowHeight="12.75" x14ac:dyDescent="0.2"/>
  <cols>
    <col min="1" max="1" width="70.5" style="7" customWidth="1"/>
    <col min="2" max="2" width="19.33203125" style="7" customWidth="1"/>
    <col min="3" max="3" width="19.6640625" style="7" customWidth="1"/>
    <col min="4" max="4" width="19.33203125" style="7" customWidth="1"/>
    <col min="5" max="6" width="18.83203125" style="7" customWidth="1"/>
    <col min="7" max="7" width="17.1640625" style="7" customWidth="1"/>
    <col min="8" max="16384" width="12" style="7"/>
  </cols>
  <sheetData>
    <row r="1" spans="1:7" ht="78.75" customHeight="1" thickBot="1" x14ac:dyDescent="0.25">
      <c r="A1" s="14" t="s">
        <v>158</v>
      </c>
      <c r="B1" s="15"/>
      <c r="C1" s="15"/>
      <c r="D1" s="15"/>
      <c r="E1" s="15"/>
      <c r="F1" s="15"/>
      <c r="G1" s="16"/>
    </row>
    <row r="2" spans="1:7" ht="16.5" customHeight="1" thickBot="1" x14ac:dyDescent="0.25">
      <c r="A2" s="17"/>
      <c r="B2" s="14" t="s">
        <v>56</v>
      </c>
      <c r="C2" s="15"/>
      <c r="D2" s="15"/>
      <c r="E2" s="15"/>
      <c r="F2" s="16"/>
      <c r="G2" s="20" t="s">
        <v>55</v>
      </c>
    </row>
    <row r="3" spans="1:7" ht="27" customHeight="1" thickBot="1" x14ac:dyDescent="0.25">
      <c r="A3" s="18" t="s">
        <v>50</v>
      </c>
      <c r="B3" s="19" t="s">
        <v>51</v>
      </c>
      <c r="C3" s="19" t="s">
        <v>114</v>
      </c>
      <c r="D3" s="19" t="s">
        <v>52</v>
      </c>
      <c r="E3" s="19" t="s">
        <v>53</v>
      </c>
      <c r="F3" s="19" t="s">
        <v>54</v>
      </c>
      <c r="G3" s="21"/>
    </row>
    <row r="4" spans="1:7" x14ac:dyDescent="0.2">
      <c r="A4" s="22"/>
      <c r="B4" s="26"/>
      <c r="C4" s="26"/>
      <c r="D4" s="26"/>
      <c r="E4" s="26"/>
      <c r="F4" s="26"/>
      <c r="G4" s="26"/>
    </row>
    <row r="5" spans="1:7" x14ac:dyDescent="0.2">
      <c r="A5" s="23" t="s">
        <v>15</v>
      </c>
      <c r="B5" s="27">
        <f t="shared" ref="B5:G5" si="0">SUM(B6:B13)</f>
        <v>553222660.33000004</v>
      </c>
      <c r="C5" s="27">
        <f t="shared" si="0"/>
        <v>71137600.329999998</v>
      </c>
      <c r="D5" s="27">
        <f t="shared" si="0"/>
        <v>624360260.66000009</v>
      </c>
      <c r="E5" s="27">
        <f t="shared" si="0"/>
        <v>551180131.98000002</v>
      </c>
      <c r="F5" s="27">
        <f t="shared" si="0"/>
        <v>538935560.01999998</v>
      </c>
      <c r="G5" s="27">
        <f t="shared" si="0"/>
        <v>73180128.680000037</v>
      </c>
    </row>
    <row r="6" spans="1:7" x14ac:dyDescent="0.2">
      <c r="A6" s="24" t="s">
        <v>40</v>
      </c>
      <c r="B6" s="28">
        <v>16276527.720000001</v>
      </c>
      <c r="C6" s="28">
        <v>1929716.29</v>
      </c>
      <c r="D6" s="28">
        <f>B6+C6</f>
        <v>18206244.010000002</v>
      </c>
      <c r="E6" s="28">
        <v>17764592.68</v>
      </c>
      <c r="F6" s="28">
        <v>17649293.050000001</v>
      </c>
      <c r="G6" s="28">
        <f>D6-E6</f>
        <v>441651.33000000194</v>
      </c>
    </row>
    <row r="7" spans="1:7" x14ac:dyDescent="0.2">
      <c r="A7" s="24" t="s">
        <v>16</v>
      </c>
      <c r="B7" s="28">
        <v>1039648.37</v>
      </c>
      <c r="C7" s="28">
        <v>-9321.2000000000007</v>
      </c>
      <c r="D7" s="28">
        <f t="shared" ref="D7:D13" si="1">B7+C7</f>
        <v>1030327.17</v>
      </c>
      <c r="E7" s="28">
        <v>969064.68</v>
      </c>
      <c r="F7" s="28">
        <v>940530.08</v>
      </c>
      <c r="G7" s="28">
        <f t="shared" ref="G7:G13" si="2">D7-E7</f>
        <v>61262.489999999991</v>
      </c>
    </row>
    <row r="8" spans="1:7" x14ac:dyDescent="0.2">
      <c r="A8" s="24" t="s">
        <v>116</v>
      </c>
      <c r="B8" s="28">
        <v>93868397.219999999</v>
      </c>
      <c r="C8" s="28">
        <v>5405045.7699999996</v>
      </c>
      <c r="D8" s="28">
        <f t="shared" si="1"/>
        <v>99273442.989999995</v>
      </c>
      <c r="E8" s="28">
        <v>93466093.540000007</v>
      </c>
      <c r="F8" s="28">
        <v>92137619.989999995</v>
      </c>
      <c r="G8" s="28">
        <f t="shared" si="2"/>
        <v>5807349.4499999881</v>
      </c>
    </row>
    <row r="9" spans="1:7" x14ac:dyDescent="0.2">
      <c r="A9" s="24" t="s">
        <v>3</v>
      </c>
      <c r="B9" s="28">
        <v>0</v>
      </c>
      <c r="C9" s="28">
        <v>0</v>
      </c>
      <c r="D9" s="28">
        <f t="shared" si="1"/>
        <v>0</v>
      </c>
      <c r="E9" s="28">
        <v>0</v>
      </c>
      <c r="F9" s="28">
        <v>0</v>
      </c>
      <c r="G9" s="28">
        <f t="shared" si="2"/>
        <v>0</v>
      </c>
    </row>
    <row r="10" spans="1:7" x14ac:dyDescent="0.2">
      <c r="A10" s="24" t="s">
        <v>22</v>
      </c>
      <c r="B10" s="28">
        <v>110726651.98</v>
      </c>
      <c r="C10" s="28">
        <v>-13214240.17</v>
      </c>
      <c r="D10" s="28">
        <f t="shared" si="1"/>
        <v>97512411.810000002</v>
      </c>
      <c r="E10" s="28">
        <v>90910972.670000002</v>
      </c>
      <c r="F10" s="28">
        <v>89855400.760000005</v>
      </c>
      <c r="G10" s="28">
        <f t="shared" si="2"/>
        <v>6601439.1400000006</v>
      </c>
    </row>
    <row r="11" spans="1:7" x14ac:dyDescent="0.2">
      <c r="A11" s="24" t="s">
        <v>17</v>
      </c>
      <c r="B11" s="28">
        <v>0</v>
      </c>
      <c r="C11" s="28">
        <v>0</v>
      </c>
      <c r="D11" s="28">
        <f t="shared" si="1"/>
        <v>0</v>
      </c>
      <c r="E11" s="28">
        <v>0</v>
      </c>
      <c r="F11" s="28">
        <v>0</v>
      </c>
      <c r="G11" s="28">
        <f t="shared" si="2"/>
        <v>0</v>
      </c>
    </row>
    <row r="12" spans="1:7" x14ac:dyDescent="0.2">
      <c r="A12" s="24" t="s">
        <v>41</v>
      </c>
      <c r="B12" s="28">
        <v>209106143.86000001</v>
      </c>
      <c r="C12" s="28">
        <v>53844495.799999997</v>
      </c>
      <c r="D12" s="28">
        <f t="shared" si="1"/>
        <v>262950639.66000003</v>
      </c>
      <c r="E12" s="28">
        <v>212469546.44999999</v>
      </c>
      <c r="F12" s="28">
        <v>207622451.97999999</v>
      </c>
      <c r="G12" s="28">
        <f t="shared" si="2"/>
        <v>50481093.210000038</v>
      </c>
    </row>
    <row r="13" spans="1:7" x14ac:dyDescent="0.2">
      <c r="A13" s="24" t="s">
        <v>18</v>
      </c>
      <c r="B13" s="28">
        <v>122205291.18000001</v>
      </c>
      <c r="C13" s="28">
        <v>23181903.84</v>
      </c>
      <c r="D13" s="28">
        <f t="shared" si="1"/>
        <v>145387195.02000001</v>
      </c>
      <c r="E13" s="28">
        <v>135599861.96000001</v>
      </c>
      <c r="F13" s="28">
        <v>130730264.16</v>
      </c>
      <c r="G13" s="28">
        <f t="shared" si="2"/>
        <v>9787333.0600000024</v>
      </c>
    </row>
    <row r="14" spans="1:7" x14ac:dyDescent="0.2">
      <c r="A14" s="24"/>
      <c r="B14" s="28"/>
      <c r="C14" s="28"/>
      <c r="D14" s="28"/>
      <c r="E14" s="28"/>
      <c r="F14" s="28"/>
      <c r="G14" s="28"/>
    </row>
    <row r="15" spans="1:7" x14ac:dyDescent="0.2">
      <c r="A15" s="23" t="s">
        <v>19</v>
      </c>
      <c r="B15" s="27">
        <f t="shared" ref="B15:G15" si="3">SUM(B16:B22)</f>
        <v>403574340.78000003</v>
      </c>
      <c r="C15" s="27">
        <f t="shared" si="3"/>
        <v>171892722.40999997</v>
      </c>
      <c r="D15" s="27">
        <f t="shared" si="3"/>
        <v>575467063.19000006</v>
      </c>
      <c r="E15" s="27">
        <f t="shared" si="3"/>
        <v>396995235.84999996</v>
      </c>
      <c r="F15" s="27">
        <f t="shared" si="3"/>
        <v>391764705.31999999</v>
      </c>
      <c r="G15" s="27">
        <f t="shared" si="3"/>
        <v>178471827.33999997</v>
      </c>
    </row>
    <row r="16" spans="1:7" x14ac:dyDescent="0.2">
      <c r="A16" s="24" t="s">
        <v>42</v>
      </c>
      <c r="B16" s="28">
        <v>0</v>
      </c>
      <c r="C16" s="28">
        <v>35223588.369999997</v>
      </c>
      <c r="D16" s="28">
        <f>B16+C16</f>
        <v>35223588.369999997</v>
      </c>
      <c r="E16" s="28">
        <v>22171429.079999998</v>
      </c>
      <c r="F16" s="28">
        <v>22171429.079999998</v>
      </c>
      <c r="G16" s="28">
        <f t="shared" ref="G16:G22" si="4">D16-E16</f>
        <v>13052159.289999999</v>
      </c>
    </row>
    <row r="17" spans="1:7" x14ac:dyDescent="0.2">
      <c r="A17" s="24" t="s">
        <v>27</v>
      </c>
      <c r="B17" s="28">
        <v>330510392.63</v>
      </c>
      <c r="C17" s="28">
        <v>96696549.079999998</v>
      </c>
      <c r="D17" s="28">
        <f t="shared" ref="D17:D22" si="5">B17+C17</f>
        <v>427206941.70999998</v>
      </c>
      <c r="E17" s="28">
        <v>291493026.26999998</v>
      </c>
      <c r="F17" s="28">
        <v>286970013.05000001</v>
      </c>
      <c r="G17" s="28">
        <f t="shared" si="4"/>
        <v>135713915.44</v>
      </c>
    </row>
    <row r="18" spans="1:7" x14ac:dyDescent="0.2">
      <c r="A18" s="24" t="s">
        <v>20</v>
      </c>
      <c r="B18" s="28">
        <v>0</v>
      </c>
      <c r="C18" s="28">
        <v>0</v>
      </c>
      <c r="D18" s="28">
        <f t="shared" si="5"/>
        <v>0</v>
      </c>
      <c r="E18" s="28">
        <v>0</v>
      </c>
      <c r="F18" s="28">
        <v>0</v>
      </c>
      <c r="G18" s="28">
        <f t="shared" si="4"/>
        <v>0</v>
      </c>
    </row>
    <row r="19" spans="1:7" x14ac:dyDescent="0.2">
      <c r="A19" s="24" t="s">
        <v>43</v>
      </c>
      <c r="B19" s="28">
        <v>12512516.220000001</v>
      </c>
      <c r="C19" s="28">
        <v>31257957.890000001</v>
      </c>
      <c r="D19" s="28">
        <f t="shared" si="5"/>
        <v>43770474.109999999</v>
      </c>
      <c r="E19" s="28">
        <v>21611122.300000001</v>
      </c>
      <c r="F19" s="28">
        <v>21498298.260000002</v>
      </c>
      <c r="G19" s="28">
        <f t="shared" si="4"/>
        <v>22159351.809999999</v>
      </c>
    </row>
    <row r="20" spans="1:7" x14ac:dyDescent="0.2">
      <c r="A20" s="24" t="s">
        <v>44</v>
      </c>
      <c r="B20" s="28">
        <v>0</v>
      </c>
      <c r="C20" s="28">
        <v>0</v>
      </c>
      <c r="D20" s="28">
        <f t="shared" si="5"/>
        <v>0</v>
      </c>
      <c r="E20" s="28">
        <v>0</v>
      </c>
      <c r="F20" s="28">
        <v>0</v>
      </c>
      <c r="G20" s="28">
        <f t="shared" si="4"/>
        <v>0</v>
      </c>
    </row>
    <row r="21" spans="1:7" x14ac:dyDescent="0.2">
      <c r="A21" s="24" t="s">
        <v>45</v>
      </c>
      <c r="B21" s="28">
        <v>0</v>
      </c>
      <c r="C21" s="28">
        <v>0</v>
      </c>
      <c r="D21" s="28">
        <f t="shared" si="5"/>
        <v>0</v>
      </c>
      <c r="E21" s="28">
        <v>0</v>
      </c>
      <c r="F21" s="28">
        <v>0</v>
      </c>
      <c r="G21" s="28">
        <f t="shared" si="4"/>
        <v>0</v>
      </c>
    </row>
    <row r="22" spans="1:7" x14ac:dyDescent="0.2">
      <c r="A22" s="24" t="s">
        <v>4</v>
      </c>
      <c r="B22" s="28">
        <v>60551431.93</v>
      </c>
      <c r="C22" s="28">
        <v>8714627.0700000003</v>
      </c>
      <c r="D22" s="28">
        <f t="shared" si="5"/>
        <v>69266059</v>
      </c>
      <c r="E22" s="28">
        <v>61719658.200000003</v>
      </c>
      <c r="F22" s="28">
        <v>61124964.93</v>
      </c>
      <c r="G22" s="28">
        <f t="shared" si="4"/>
        <v>7546400.799999997</v>
      </c>
    </row>
    <row r="23" spans="1:7" x14ac:dyDescent="0.2">
      <c r="A23" s="24"/>
      <c r="B23" s="28"/>
      <c r="C23" s="28"/>
      <c r="D23" s="28"/>
      <c r="E23" s="28"/>
      <c r="F23" s="28"/>
      <c r="G23" s="28"/>
    </row>
    <row r="24" spans="1:7" x14ac:dyDescent="0.2">
      <c r="A24" s="23" t="s">
        <v>46</v>
      </c>
      <c r="B24" s="27">
        <f t="shared" ref="B24:G24" si="6">SUM(B25:B33)</f>
        <v>58884886.560000002</v>
      </c>
      <c r="C24" s="27">
        <f t="shared" si="6"/>
        <v>14420007.459999999</v>
      </c>
      <c r="D24" s="27">
        <f t="shared" si="6"/>
        <v>73304894.019999996</v>
      </c>
      <c r="E24" s="27">
        <f t="shared" si="6"/>
        <v>60744615.119999997</v>
      </c>
      <c r="F24" s="27">
        <f t="shared" si="6"/>
        <v>59730161</v>
      </c>
      <c r="G24" s="27">
        <f t="shared" si="6"/>
        <v>12560278.899999999</v>
      </c>
    </row>
    <row r="25" spans="1:7" x14ac:dyDescent="0.2">
      <c r="A25" s="24" t="s">
        <v>28</v>
      </c>
      <c r="B25" s="28">
        <v>44496912.93</v>
      </c>
      <c r="C25" s="28">
        <v>10527969.869999999</v>
      </c>
      <c r="D25" s="28">
        <f>B25+C25</f>
        <v>55024882.799999997</v>
      </c>
      <c r="E25" s="28">
        <v>43711502.299999997</v>
      </c>
      <c r="F25" s="28">
        <v>42856039.600000001</v>
      </c>
      <c r="G25" s="28">
        <f t="shared" ref="G25:G33" si="7">D25-E25</f>
        <v>11313380.5</v>
      </c>
    </row>
    <row r="26" spans="1:7" x14ac:dyDescent="0.2">
      <c r="A26" s="24" t="s">
        <v>23</v>
      </c>
      <c r="B26" s="28">
        <v>0</v>
      </c>
      <c r="C26" s="28">
        <v>0</v>
      </c>
      <c r="D26" s="28">
        <f t="shared" ref="D26:D33" si="8">B26+C26</f>
        <v>0</v>
      </c>
      <c r="E26" s="28">
        <v>0</v>
      </c>
      <c r="F26" s="28">
        <v>0</v>
      </c>
      <c r="G26" s="28">
        <f t="shared" si="7"/>
        <v>0</v>
      </c>
    </row>
    <row r="27" spans="1:7" x14ac:dyDescent="0.2">
      <c r="A27" s="24" t="s">
        <v>29</v>
      </c>
      <c r="B27" s="28">
        <v>0</v>
      </c>
      <c r="C27" s="28">
        <v>0</v>
      </c>
      <c r="D27" s="28">
        <f t="shared" si="8"/>
        <v>0</v>
      </c>
      <c r="E27" s="28">
        <v>0</v>
      </c>
      <c r="F27" s="28">
        <v>0</v>
      </c>
      <c r="G27" s="28">
        <f t="shared" si="7"/>
        <v>0</v>
      </c>
    </row>
    <row r="28" spans="1:7" x14ac:dyDescent="0.2">
      <c r="A28" s="24" t="s">
        <v>47</v>
      </c>
      <c r="B28" s="28">
        <v>0</v>
      </c>
      <c r="C28" s="28">
        <v>0</v>
      </c>
      <c r="D28" s="28">
        <f t="shared" si="8"/>
        <v>0</v>
      </c>
      <c r="E28" s="28">
        <v>0</v>
      </c>
      <c r="F28" s="28">
        <v>0</v>
      </c>
      <c r="G28" s="28">
        <f t="shared" si="7"/>
        <v>0</v>
      </c>
    </row>
    <row r="29" spans="1:7" x14ac:dyDescent="0.2">
      <c r="A29" s="24" t="s">
        <v>21</v>
      </c>
      <c r="B29" s="28">
        <v>0</v>
      </c>
      <c r="C29" s="28">
        <v>0</v>
      </c>
      <c r="D29" s="28">
        <f t="shared" si="8"/>
        <v>0</v>
      </c>
      <c r="E29" s="28">
        <v>0</v>
      </c>
      <c r="F29" s="28">
        <v>0</v>
      </c>
      <c r="G29" s="28">
        <f t="shared" si="7"/>
        <v>0</v>
      </c>
    </row>
    <row r="30" spans="1:7" x14ac:dyDescent="0.2">
      <c r="A30" s="24" t="s">
        <v>5</v>
      </c>
      <c r="B30" s="28">
        <v>0</v>
      </c>
      <c r="C30" s="28">
        <v>0</v>
      </c>
      <c r="D30" s="28">
        <f t="shared" si="8"/>
        <v>0</v>
      </c>
      <c r="E30" s="28">
        <v>0</v>
      </c>
      <c r="F30" s="28">
        <v>0</v>
      </c>
      <c r="G30" s="28">
        <f t="shared" si="7"/>
        <v>0</v>
      </c>
    </row>
    <row r="31" spans="1:7" x14ac:dyDescent="0.2">
      <c r="A31" s="24" t="s">
        <v>6</v>
      </c>
      <c r="B31" s="28">
        <v>0</v>
      </c>
      <c r="C31" s="28">
        <v>1034604</v>
      </c>
      <c r="D31" s="28">
        <f t="shared" si="8"/>
        <v>1034604</v>
      </c>
      <c r="E31" s="28">
        <v>1029664</v>
      </c>
      <c r="F31" s="28">
        <v>1029664</v>
      </c>
      <c r="G31" s="28">
        <f t="shared" si="7"/>
        <v>4940</v>
      </c>
    </row>
    <row r="32" spans="1:7" x14ac:dyDescent="0.2">
      <c r="A32" s="24" t="s">
        <v>48</v>
      </c>
      <c r="B32" s="28">
        <v>14387973.630000001</v>
      </c>
      <c r="C32" s="28">
        <v>2857433.59</v>
      </c>
      <c r="D32" s="28">
        <f t="shared" si="8"/>
        <v>17245407.219999999</v>
      </c>
      <c r="E32" s="28">
        <v>16003448.82</v>
      </c>
      <c r="F32" s="28">
        <v>15844457.4</v>
      </c>
      <c r="G32" s="28">
        <f t="shared" si="7"/>
        <v>1241958.3999999985</v>
      </c>
    </row>
    <row r="33" spans="1:7" x14ac:dyDescent="0.2">
      <c r="A33" s="24" t="s">
        <v>30</v>
      </c>
      <c r="B33" s="28">
        <v>0</v>
      </c>
      <c r="C33" s="28">
        <v>0</v>
      </c>
      <c r="D33" s="28">
        <f t="shared" si="8"/>
        <v>0</v>
      </c>
      <c r="E33" s="28">
        <v>0</v>
      </c>
      <c r="F33" s="28">
        <v>0</v>
      </c>
      <c r="G33" s="28">
        <f t="shared" si="7"/>
        <v>0</v>
      </c>
    </row>
    <row r="34" spans="1:7" x14ac:dyDescent="0.2">
      <c r="A34" s="24"/>
      <c r="B34" s="28"/>
      <c r="C34" s="28"/>
      <c r="D34" s="28"/>
      <c r="E34" s="28"/>
      <c r="F34" s="28"/>
      <c r="G34" s="28"/>
    </row>
    <row r="35" spans="1:7" x14ac:dyDescent="0.2">
      <c r="A35" s="23" t="s">
        <v>31</v>
      </c>
      <c r="B35" s="27">
        <f t="shared" ref="B35:G35" si="9">SUM(B36:B39)</f>
        <v>94486943.739999995</v>
      </c>
      <c r="C35" s="27">
        <f t="shared" si="9"/>
        <v>5350549.93</v>
      </c>
      <c r="D35" s="27">
        <f t="shared" si="9"/>
        <v>99837493.669999987</v>
      </c>
      <c r="E35" s="27">
        <f t="shared" si="9"/>
        <v>98867493.670000002</v>
      </c>
      <c r="F35" s="27">
        <f t="shared" si="9"/>
        <v>98867493.670000002</v>
      </c>
      <c r="G35" s="27">
        <f t="shared" si="9"/>
        <v>969999.9999999851</v>
      </c>
    </row>
    <row r="36" spans="1:7" x14ac:dyDescent="0.2">
      <c r="A36" s="24" t="s">
        <v>49</v>
      </c>
      <c r="B36" s="28">
        <v>0</v>
      </c>
      <c r="C36" s="28">
        <v>0</v>
      </c>
      <c r="D36" s="28">
        <f>B36+C36</f>
        <v>0</v>
      </c>
      <c r="E36" s="28">
        <v>0</v>
      </c>
      <c r="F36" s="28">
        <v>0</v>
      </c>
      <c r="G36" s="28">
        <f t="shared" ref="G36:G39" si="10">D36-E36</f>
        <v>0</v>
      </c>
    </row>
    <row r="37" spans="1:7" ht="11.25" customHeight="1" x14ac:dyDescent="0.2">
      <c r="A37" s="24" t="s">
        <v>24</v>
      </c>
      <c r="B37" s="28">
        <v>94486943.739999995</v>
      </c>
      <c r="C37" s="28">
        <v>5350549.93</v>
      </c>
      <c r="D37" s="28">
        <f t="shared" ref="D37:D39" si="11">B37+C37</f>
        <v>99837493.669999987</v>
      </c>
      <c r="E37" s="28">
        <v>98867493.670000002</v>
      </c>
      <c r="F37" s="28">
        <v>98867493.670000002</v>
      </c>
      <c r="G37" s="28">
        <f t="shared" si="10"/>
        <v>969999.9999999851</v>
      </c>
    </row>
    <row r="38" spans="1:7" x14ac:dyDescent="0.2">
      <c r="A38" s="24" t="s">
        <v>32</v>
      </c>
      <c r="B38" s="28">
        <v>0</v>
      </c>
      <c r="C38" s="28">
        <v>0</v>
      </c>
      <c r="D38" s="28">
        <f t="shared" si="11"/>
        <v>0</v>
      </c>
      <c r="E38" s="28">
        <v>0</v>
      </c>
      <c r="F38" s="28">
        <v>0</v>
      </c>
      <c r="G38" s="28">
        <f t="shared" si="10"/>
        <v>0</v>
      </c>
    </row>
    <row r="39" spans="1:7" x14ac:dyDescent="0.2">
      <c r="A39" s="24" t="s">
        <v>7</v>
      </c>
      <c r="B39" s="28">
        <v>0</v>
      </c>
      <c r="C39" s="28">
        <v>0</v>
      </c>
      <c r="D39" s="28">
        <f t="shared" si="11"/>
        <v>0</v>
      </c>
      <c r="E39" s="28">
        <v>0</v>
      </c>
      <c r="F39" s="28">
        <v>0</v>
      </c>
      <c r="G39" s="28">
        <f t="shared" si="10"/>
        <v>0</v>
      </c>
    </row>
    <row r="40" spans="1:7" ht="13.5" thickBot="1" x14ac:dyDescent="0.25">
      <c r="A40" s="25"/>
      <c r="B40" s="29"/>
      <c r="C40" s="29"/>
      <c r="D40" s="29"/>
      <c r="E40" s="29"/>
      <c r="F40" s="29"/>
      <c r="G40" s="29"/>
    </row>
    <row r="41" spans="1:7" ht="13.5" thickBot="1" x14ac:dyDescent="0.25">
      <c r="A41" s="30" t="s">
        <v>122</v>
      </c>
      <c r="B41" s="31">
        <f t="shared" ref="B41:G41" si="12">SUM(B35+B24+B15+B5)</f>
        <v>1110168831.4100001</v>
      </c>
      <c r="C41" s="31">
        <f t="shared" si="12"/>
        <v>262800880.12999994</v>
      </c>
      <c r="D41" s="31">
        <f t="shared" si="12"/>
        <v>1372969711.5400002</v>
      </c>
      <c r="E41" s="31">
        <f t="shared" si="12"/>
        <v>1107787476.6199999</v>
      </c>
      <c r="F41" s="31">
        <f t="shared" si="12"/>
        <v>1089297920.01</v>
      </c>
      <c r="G41" s="31">
        <f t="shared" si="12"/>
        <v>265182234.91999999</v>
      </c>
    </row>
    <row r="43" spans="1:7" x14ac:dyDescent="0.2">
      <c r="A43" s="7" t="s">
        <v>115</v>
      </c>
    </row>
    <row r="44" spans="1:7" x14ac:dyDescent="0.2">
      <c r="A44" s="8"/>
      <c r="B44" s="8"/>
      <c r="C44" s="8"/>
      <c r="D44" s="8"/>
      <c r="E44" s="8"/>
    </row>
    <row r="45" spans="1:7" x14ac:dyDescent="0.2">
      <c r="A45" s="10" t="s">
        <v>159</v>
      </c>
      <c r="B45" s="10"/>
      <c r="C45" s="11" t="s">
        <v>160</v>
      </c>
      <c r="D45" s="11"/>
      <c r="E45" s="11"/>
    </row>
    <row r="46" spans="1:7" ht="15" x14ac:dyDescent="0.25">
      <c r="A46" s="12" t="s">
        <v>161</v>
      </c>
      <c r="B46" s="12"/>
      <c r="C46" s="13" t="s">
        <v>162</v>
      </c>
      <c r="D46" s="13"/>
      <c r="E46" s="13"/>
    </row>
    <row r="47" spans="1:7" ht="15" x14ac:dyDescent="0.25">
      <c r="A47" s="12" t="s">
        <v>163</v>
      </c>
      <c r="B47" s="12"/>
      <c r="C47" s="13" t="s">
        <v>164</v>
      </c>
      <c r="D47" s="13"/>
      <c r="E47" s="13"/>
    </row>
    <row r="48" spans="1:7" x14ac:dyDescent="0.2">
      <c r="A48" s="8"/>
      <c r="B48" s="8"/>
      <c r="C48" s="8"/>
      <c r="D48" s="8"/>
      <c r="E48" s="8"/>
    </row>
  </sheetData>
  <sheetProtection formatCells="0" formatColumns="0" formatRows="0" autoFilter="0"/>
  <mergeCells count="9">
    <mergeCell ref="A1:G1"/>
    <mergeCell ref="B2:F2"/>
    <mergeCell ref="A45:B45"/>
    <mergeCell ref="C45:E45"/>
    <mergeCell ref="A46:B46"/>
    <mergeCell ref="C46:E46"/>
    <mergeCell ref="A47:B47"/>
    <mergeCell ref="C47:E47"/>
    <mergeCell ref="G2:G3"/>
  </mergeCells>
  <printOptions horizontalCentered="1"/>
  <pageMargins left="0.31496062992125984" right="0.31496062992125984" top="0.35433070866141736" bottom="0.35433070866141736" header="0.31496062992125984" footer="0.31496062992125984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lastPrinted>2026-02-03T17:17:14Z</cp:lastPrinted>
  <dcterms:created xsi:type="dcterms:W3CDTF">2014-02-10T03:37:14Z</dcterms:created>
  <dcterms:modified xsi:type="dcterms:W3CDTF">2026-02-03T17:17:24Z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